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OneDrive\USB Drive\"/>
    </mc:Choice>
  </mc:AlternateContent>
  <xr:revisionPtr revIDLastSave="0" documentId="13_ncr:1_{EFCCD1B3-5574-411B-A84C-81C1C2B3FC18}" xr6:coauthVersionLast="47" xr6:coauthVersionMax="47" xr10:uidLastSave="{00000000-0000-0000-0000-000000000000}"/>
  <bookViews>
    <workbookView xWindow="-120" yWindow="-120" windowWidth="20730" windowHeight="11160" tabRatio="742" activeTab="8" xr2:uid="{00000000-000D-0000-FFFF-FFFF00000000}"/>
  </bookViews>
  <sheets>
    <sheet name="TC-23" sheetId="19" r:id="rId1"/>
    <sheet name="TC-24 (2)" sheetId="21" r:id="rId2"/>
    <sheet name="Tabel 3-1" sheetId="10" r:id="rId3"/>
    <sheet name="Tabel 3.3" sheetId="26" r:id="rId4"/>
    <sheet name="Tabel 3.2" sheetId="24" r:id="rId5"/>
    <sheet name="Tabel 4" sheetId="29" r:id="rId6"/>
    <sheet name="Tabel 4.1" sheetId="28" r:id="rId7"/>
    <sheet name="TAbel 4.2" sheetId="16" r:id="rId8"/>
    <sheet name="Tabel 4.3" sheetId="23" r:id="rId9"/>
  </sheets>
  <calcPr calcId="181029"/>
</workbook>
</file>

<file path=xl/calcChain.xml><?xml version="1.0" encoding="utf-8"?>
<calcChain xmlns="http://schemas.openxmlformats.org/spreadsheetml/2006/main">
  <c r="V84" i="29" l="1"/>
  <c r="V83" i="29"/>
  <c r="V82" i="29"/>
  <c r="V81" i="29"/>
  <c r="V80" i="29"/>
  <c r="T79" i="29"/>
  <c r="R79" i="29"/>
  <c r="R78" i="29" s="1"/>
  <c r="P79" i="29"/>
  <c r="P78" i="29" s="1"/>
  <c r="N79" i="29"/>
  <c r="L79" i="29"/>
  <c r="J79" i="29"/>
  <c r="J78" i="29" s="1"/>
  <c r="T78" i="29"/>
  <c r="N78" i="29"/>
  <c r="L78" i="29"/>
  <c r="V76" i="29"/>
  <c r="V75" i="29" s="1"/>
  <c r="V74" i="29" s="1"/>
  <c r="T75" i="29"/>
  <c r="R75" i="29"/>
  <c r="P75" i="29"/>
  <c r="P74" i="29" s="1"/>
  <c r="N75" i="29"/>
  <c r="N74" i="29" s="1"/>
  <c r="L75" i="29"/>
  <c r="J75" i="29"/>
  <c r="T74" i="29"/>
  <c r="R74" i="29"/>
  <c r="L74" i="29"/>
  <c r="J74" i="29"/>
  <c r="V72" i="29"/>
  <c r="V70" i="29" s="1"/>
  <c r="V69" i="29" s="1"/>
  <c r="V71" i="29"/>
  <c r="T70" i="29"/>
  <c r="R70" i="29"/>
  <c r="R69" i="29" s="1"/>
  <c r="P70" i="29"/>
  <c r="P69" i="29" s="1"/>
  <c r="N70" i="29"/>
  <c r="N69" i="29" s="1"/>
  <c r="L70" i="29"/>
  <c r="J70" i="29"/>
  <c r="T69" i="29"/>
  <c r="L69" i="29"/>
  <c r="J69" i="29"/>
  <c r="V67" i="29"/>
  <c r="V66" i="29"/>
  <c r="T65" i="29"/>
  <c r="R65" i="29"/>
  <c r="P65" i="29"/>
  <c r="N65" i="29"/>
  <c r="L65" i="29"/>
  <c r="J65" i="29"/>
  <c r="N63" i="29"/>
  <c r="P63" i="29" s="1"/>
  <c r="V63" i="29" s="1"/>
  <c r="R62" i="29"/>
  <c r="N62" i="29"/>
  <c r="P62" i="29" s="1"/>
  <c r="T62" i="29" s="1"/>
  <c r="J62" i="29"/>
  <c r="N61" i="29"/>
  <c r="P61" i="29" s="1"/>
  <c r="T61" i="29" s="1"/>
  <c r="J61" i="29"/>
  <c r="N60" i="29"/>
  <c r="P60" i="29" s="1"/>
  <c r="T60" i="29" s="1"/>
  <c r="J60" i="29"/>
  <c r="P59" i="29"/>
  <c r="V59" i="29" s="1"/>
  <c r="T58" i="29"/>
  <c r="R58" i="29"/>
  <c r="P58" i="29"/>
  <c r="J58" i="29"/>
  <c r="T57" i="29"/>
  <c r="R57" i="29"/>
  <c r="P57" i="29"/>
  <c r="J57" i="29"/>
  <c r="N56" i="29"/>
  <c r="R56" i="29" s="1"/>
  <c r="J56" i="29"/>
  <c r="L55" i="29"/>
  <c r="V55" i="29" s="1"/>
  <c r="V54" i="29"/>
  <c r="V53" i="29"/>
  <c r="T52" i="29"/>
  <c r="R52" i="29"/>
  <c r="P52" i="29"/>
  <c r="P51" i="29" s="1"/>
  <c r="N52" i="29"/>
  <c r="J52" i="29"/>
  <c r="J51" i="29" s="1"/>
  <c r="V49" i="29"/>
  <c r="V48" i="29" s="1"/>
  <c r="T48" i="29"/>
  <c r="R48" i="29"/>
  <c r="P48" i="29"/>
  <c r="N48" i="29"/>
  <c r="N44" i="29" s="1"/>
  <c r="L48" i="29"/>
  <c r="J48" i="29"/>
  <c r="V46" i="29"/>
  <c r="V45" i="29" s="1"/>
  <c r="T45" i="29"/>
  <c r="T44" i="29" s="1"/>
  <c r="R45" i="29"/>
  <c r="P45" i="29"/>
  <c r="N45" i="29"/>
  <c r="L45" i="29"/>
  <c r="J45" i="29"/>
  <c r="L44" i="29"/>
  <c r="V42" i="29"/>
  <c r="V41" i="29"/>
  <c r="V40" i="29"/>
  <c r="V39" i="29" s="1"/>
  <c r="T39" i="29"/>
  <c r="R39" i="29"/>
  <c r="P39" i="29"/>
  <c r="N39" i="29"/>
  <c r="L39" i="29"/>
  <c r="J39" i="29"/>
  <c r="V37" i="29"/>
  <c r="V36" i="29"/>
  <c r="V35" i="29"/>
  <c r="T34" i="29"/>
  <c r="R34" i="29"/>
  <c r="P34" i="29"/>
  <c r="N34" i="29"/>
  <c r="L34" i="29"/>
  <c r="J34" i="29"/>
  <c r="V32" i="29"/>
  <c r="V31" i="29"/>
  <c r="V30" i="29"/>
  <c r="T29" i="29"/>
  <c r="R29" i="29"/>
  <c r="P29" i="29"/>
  <c r="N29" i="29"/>
  <c r="L29" i="29"/>
  <c r="J29" i="29"/>
  <c r="V27" i="29"/>
  <c r="V26" i="29"/>
  <c r="V25" i="29"/>
  <c r="V24" i="29"/>
  <c r="V23" i="29"/>
  <c r="V22" i="29"/>
  <c r="T21" i="29"/>
  <c r="R21" i="29"/>
  <c r="P21" i="29"/>
  <c r="N21" i="29"/>
  <c r="L21" i="29"/>
  <c r="J21" i="29"/>
  <c r="V19" i="29"/>
  <c r="V18" i="29"/>
  <c r="V17" i="29"/>
  <c r="T17" i="29"/>
  <c r="R17" i="29"/>
  <c r="P17" i="29"/>
  <c r="N17" i="29"/>
  <c r="L17" i="29"/>
  <c r="J17" i="29"/>
  <c r="V15" i="29"/>
  <c r="V14" i="29"/>
  <c r="T13" i="29"/>
  <c r="R13" i="29"/>
  <c r="P13" i="29"/>
  <c r="N13" i="29"/>
  <c r="L13" i="29"/>
  <c r="J13" i="29"/>
  <c r="V11" i="29"/>
  <c r="V10" i="29"/>
  <c r="T9" i="29"/>
  <c r="R9" i="29"/>
  <c r="P9" i="29"/>
  <c r="N9" i="29"/>
  <c r="L9" i="29"/>
  <c r="L8" i="29" s="1"/>
  <c r="J9" i="29"/>
  <c r="P27" i="28"/>
  <c r="V65" i="29" l="1"/>
  <c r="T8" i="29"/>
  <c r="R51" i="29"/>
  <c r="P8" i="29"/>
  <c r="V34" i="29"/>
  <c r="V21" i="29"/>
  <c r="V13" i="29"/>
  <c r="V9" i="29"/>
  <c r="V58" i="29"/>
  <c r="N51" i="29"/>
  <c r="P44" i="29"/>
  <c r="P86" i="29" s="1"/>
  <c r="R60" i="29"/>
  <c r="V79" i="29"/>
  <c r="V78" i="29" s="1"/>
  <c r="J8" i="29"/>
  <c r="J86" i="29" s="1"/>
  <c r="R8" i="29"/>
  <c r="J44" i="29"/>
  <c r="R44" i="29"/>
  <c r="L52" i="29"/>
  <c r="L51" i="29" s="1"/>
  <c r="L86" i="29" s="1"/>
  <c r="T51" i="29"/>
  <c r="V60" i="29"/>
  <c r="N8" i="29"/>
  <c r="V57" i="29"/>
  <c r="V29" i="29"/>
  <c r="V52" i="29"/>
  <c r="V51" i="29" s="1"/>
  <c r="V44" i="29"/>
  <c r="V62" i="29"/>
  <c r="V61" i="29"/>
  <c r="P56" i="29"/>
  <c r="T56" i="29" s="1"/>
  <c r="R61" i="29"/>
  <c r="N22" i="28"/>
  <c r="N21" i="28" s="1"/>
  <c r="N27" i="28" s="1"/>
  <c r="L22" i="28"/>
  <c r="L21" i="28" s="1"/>
  <c r="L27" i="28" s="1"/>
  <c r="J22" i="28"/>
  <c r="J21" i="28" s="1"/>
  <c r="J27" i="28" s="1"/>
  <c r="H22" i="28"/>
  <c r="H21" i="28" s="1"/>
  <c r="H27" i="28" s="1"/>
  <c r="F22" i="28"/>
  <c r="F21" i="28" s="1"/>
  <c r="F27" i="28" s="1"/>
  <c r="N17" i="21"/>
  <c r="M17" i="21"/>
  <c r="L17" i="21"/>
  <c r="K17" i="21"/>
  <c r="N16" i="21"/>
  <c r="M16" i="21"/>
  <c r="L16" i="21"/>
  <c r="N15" i="21"/>
  <c r="M15" i="21"/>
  <c r="L15" i="21"/>
  <c r="K15" i="21"/>
  <c r="N14" i="21"/>
  <c r="M14" i="21"/>
  <c r="L14" i="21"/>
  <c r="K14" i="21"/>
  <c r="N13" i="21"/>
  <c r="M13" i="21"/>
  <c r="L13" i="21"/>
  <c r="K13" i="21"/>
  <c r="Q17" i="19"/>
  <c r="P17" i="19"/>
  <c r="O17" i="19"/>
  <c r="N17" i="19"/>
  <c r="Q16" i="19"/>
  <c r="P16" i="19"/>
  <c r="O16" i="19"/>
  <c r="N16" i="19"/>
  <c r="Q15" i="19"/>
  <c r="P15" i="19"/>
  <c r="O15" i="19"/>
  <c r="N15" i="19"/>
  <c r="Q14" i="19"/>
  <c r="P14" i="19"/>
  <c r="O14" i="19"/>
  <c r="T86" i="29" l="1"/>
  <c r="R86" i="29"/>
  <c r="V8" i="29"/>
  <c r="N86" i="29"/>
  <c r="V86" i="29" s="1"/>
  <c r="V56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ismail - [2010]</author>
  </authors>
  <commentList>
    <comment ref="O13" authorId="0" shapeId="0" xr:uid="{00000000-0006-0000-0100-000001000000}">
      <text>
        <r>
          <rPr>
            <b/>
            <sz val="9"/>
            <rFont val="Tahoma"/>
            <charset val="1"/>
          </rPr>
          <t>ismail - [2010]:</t>
        </r>
        <r>
          <rPr>
            <sz val="9"/>
            <rFont val="Tahoma"/>
            <charset val="1"/>
          </rPr>
          <t xml:space="preserve">
Anggaran 2017-anggaran 2016 dibagi anggaran 2016 dikali 100, selanjutnya anggaran 2018-anggaran 2017 dibagi anggaran 2017 dikali 100 begitu seterusnya sampai anggaran 2020 kemudian hasil dijumlah dan dibagi 4</t>
        </r>
      </text>
    </comment>
  </commentList>
</comments>
</file>

<file path=xl/sharedStrings.xml><?xml version="1.0" encoding="utf-8"?>
<sst xmlns="http://schemas.openxmlformats.org/spreadsheetml/2006/main" count="822" uniqueCount="384">
  <si>
    <t>PENCAPAIAN KINERJA PELAYANAN PERANGKAT DAERAH</t>
  </si>
  <si>
    <t>KABUPATEN TANJUNG JABUNG BARAT</t>
  </si>
  <si>
    <t>Indikator Kinerja sesuai Tugas dan Fungsi Kecamatan</t>
  </si>
  <si>
    <t>No</t>
  </si>
  <si>
    <t>Target</t>
  </si>
  <si>
    <t>Target Renstra Kecamatan Tahun ke-</t>
  </si>
  <si>
    <t>Realisasi Capaian Tahun ke-</t>
  </si>
  <si>
    <t>Rasio Capaian Kecamatan Tahun ke-</t>
  </si>
  <si>
    <t>NSPK</t>
  </si>
  <si>
    <t>IKK</t>
  </si>
  <si>
    <t>Indikator</t>
  </si>
  <si>
    <t>Lainnya</t>
  </si>
  <si>
    <t>- Indeks Kepuasan Masyarakat</t>
  </si>
  <si>
    <t>-</t>
  </si>
  <si>
    <t>- Persentase Kegiatan penanganan Kemiskinan/Stunting yang terfalisitas</t>
  </si>
  <si>
    <t>- Persentase APBD Pemerintah Desa yang disusun sesuai peraturan Perundang-undangan</t>
  </si>
  <si>
    <t>- Persentase laporan Kejadian Ketentraman, Ketertiban dan Kerawanan sosial wilayah Kecamatan yang ditindak lanjuti</t>
  </si>
  <si>
    <t>Tabel T-C 24</t>
  </si>
  <si>
    <t xml:space="preserve">Anggaran dan Realisasi Pendanaan </t>
  </si>
  <si>
    <t>TAHUN 2021-2024</t>
  </si>
  <si>
    <t>Uraian</t>
  </si>
  <si>
    <t>Rasio antara Realisasi dan Anggaran Tahun ke-</t>
  </si>
  <si>
    <t>Rata-rata Pertumbuhan</t>
  </si>
  <si>
    <t>Anggaran pada Tahun ke-</t>
  </si>
  <si>
    <t>Realisasi anggaran pada Tahun ke-</t>
  </si>
  <si>
    <t>Anggaran</t>
  </si>
  <si>
    <t>Realisasi</t>
  </si>
  <si>
    <t>PROGRAM PENUNJANG URUSAN PEMERINTAHAN DAERAH KABUPATEN KOTA</t>
  </si>
  <si>
    <t>PROGRAM PENYELENGGARAAN PEMERINTAHAN DAN PELAYANAN PUBLIK</t>
  </si>
  <si>
    <t>PROGRAM PEMBERDAYAAN MASYARAKAT DESA DAN KELURAHAN</t>
  </si>
  <si>
    <t>PROGRAM KOORDINASI KETENTRAMAN DAN KETERTIBAN UMUM</t>
  </si>
  <si>
    <t>PROGRAM PEMBINAAN DAN PENGAWASAN PEMERINTAHAN DESA</t>
  </si>
  <si>
    <t>Tujuan</t>
  </si>
  <si>
    <t>Sasaran</t>
  </si>
  <si>
    <t>Indikator Kinerja Tujuan, Sasaran Program (Outcome) dan Kegiatan (output)</t>
  </si>
  <si>
    <t>Target Kinerja Program dan Kerangka dan Pendanaan</t>
  </si>
  <si>
    <t>Terwujudnya tata kelola pemerintahan yang baik dan pelayanan publik yang berintegritas dan adaftif</t>
  </si>
  <si>
    <t xml:space="preserve">Meningkatnya aksesibilitas dan kualitas pelayanan publik kepada masyarakat </t>
  </si>
  <si>
    <t>Indeks Kepuasan Masyarakat</t>
  </si>
  <si>
    <t>Nilai AKIP SKPD</t>
  </si>
  <si>
    <t>Persentase Tindak Lanjut Rekomendasi Hasil Pengawasan</t>
  </si>
  <si>
    <t>Persentase Kegiatan penanganan Kemiskinan/Stunting yang terfalisitasi</t>
  </si>
  <si>
    <t>Mewujudkan pemerataan pembangunan yang berkelanjutan</t>
  </si>
  <si>
    <t>Meningkatnya kemandirian desa secara berkelanjutan</t>
  </si>
  <si>
    <t xml:space="preserve">Mewujudkan kondisi masyarakat yang tenteram, tertib, inovatif dan memiliki daya tahan sosial </t>
  </si>
  <si>
    <t>Meningkatnya ketentraman, ketertiban umum dan perlindungan masyarakat</t>
  </si>
  <si>
    <t>Tabel 3.2</t>
  </si>
  <si>
    <t>Tujuan, sasaran, strategi, dan Arah Kebijakan</t>
  </si>
  <si>
    <t>Visi : Mewujudkan Kabupaten Tanjung Jabung Barat Berkah Madani</t>
  </si>
  <si>
    <r>
      <rPr>
        <b/>
        <sz val="11"/>
        <color theme="1"/>
        <rFont val="Arial"/>
        <charset val="1"/>
      </rPr>
      <t xml:space="preserve">Misi 1 </t>
    </r>
    <r>
      <rPr>
        <b/>
        <sz val="11"/>
        <color theme="1"/>
        <rFont val="Arial"/>
        <charset val="1"/>
      </rPr>
      <t xml:space="preserve"> </t>
    </r>
    <r>
      <rPr>
        <b/>
        <sz val="11"/>
        <color theme="1"/>
        <rFont val="Arial"/>
        <charset val="1"/>
      </rPr>
      <t>: Berkah dalam peningkatan kualitas sumber daya manusia dan kondisi sosial yang tenteram, tertib, dan inovatif</t>
    </r>
  </si>
  <si>
    <t>Strategi</t>
  </si>
  <si>
    <t>Arah Kebijakan</t>
  </si>
  <si>
    <t>Penguatan peran kelembagaan dan forum kemasyarakatan dalam menjaga ketertiban dan ketentraman lingkungan.</t>
  </si>
  <si>
    <t>Fasilitasi pembentukan dan penguatan Forum Kerukunan Umat Beragama (FKUB), Forum Kewaspadaan Dini Masyarakat (FKDM), dan Linmas di tingkat desa/kelurahan.</t>
  </si>
  <si>
    <t>Peningkatan kapasitas aparatur dan masyarakat dalam deteksi dini, mediasi konflik, dan penanganan gangguan ketertiban.</t>
  </si>
  <si>
    <t>Pelaksanaan kegiatan pembinaan, sosialisasi, dan edukasi masyarakat tentang pentingnya toleransi, hidup rukun, dan penyelesaian konflik secara damai.</t>
  </si>
  <si>
    <t>Kolaborasi antara pemerintah, aparat keamanan, tokoh agama, dan tokoh masyarakat dalam pembinaan kehidupan sosial yang rukun dan aman.</t>
  </si>
  <si>
    <t> Peningkatan sarana dan prasarana penunjang keamanan lingkungan, seperti pos ronda, lampu jalan</t>
  </si>
  <si>
    <t>Pengembangan sistem informasi dan pengawasan sosial berbasis komunitas dan digital.</t>
  </si>
  <si>
    <t>Peningkatan keterlibatan masyarakat dalam program Siskamling dan pelaporan gangguan ketertiban.</t>
  </si>
  <si>
    <t> Koordinasi terpadu dengan TNI/Polri, Satpol PP, dan perangkat daerah dalam penanganan gangguan ketentraman dan ketertiban umum (Trantibum).</t>
  </si>
  <si>
    <t>Misi 2 : Berkah dalam peningkatan tata kelola Pemerintahan dan Pelayanan Publik</t>
  </si>
  <si>
    <t xml:space="preserve">Meningkatnya aksesibilitas dan kualitas pelayanan publik kepada masyarakat 
</t>
  </si>
  <si>
    <t>Peningkatan kapasitas dan kompetensi aparatur dalam pelayanan publik</t>
  </si>
  <si>
    <t>•	Peningkatan kualitas pelatihan dan pengembangan kompetensi ASN bidang pelayanan publik
•	Penerapan budaya kerja berorientasi pelayanan yang responsif dan adaptif setiap perangkat daerah.</t>
  </si>
  <si>
    <t>Pemanfaatan teknologi informasi dan digitalisasi pelayanan publik</t>
  </si>
  <si>
    <t>•	Pengembangan dan integrasi sistem pelayanan publik berbasis elektronik
•	Peningkatan infrastruktur dan jaringan teknologi informasi untuk mendukung layanan digital
•	Peningkatan kapasitas SDM dalam pengelolaan dan pemanfaatan teknologi layanan publik</t>
  </si>
  <si>
    <t>Misi 3 : Berkah dalam upaya peningkatan pertumbuhan ekonomi serta pemerataan pembangunan dari desa ke kota yang berkelanjutan</t>
  </si>
  <si>
    <t>Penguatan kapasitas kelembagaan dan aparatur pemerintahan desa</t>
  </si>
  <si>
    <t>•	Peningkatan kompetensi aparatur desa melalui pelatihan dan pendampingan berkelanjutan
•	Pengembangan sistem tata kelola pemerintahan desa yang transparan, akuntabel, dan partisipatif
•	Penguatan peran BPD dan lembaga kemasyarakatan desa dalam perencanaan dan pengawasan pembangunan desa
•	Penerapan budaya kerja berorientasi pelayanan yang responsif dan adaptif setiap perangkat daerah.</t>
  </si>
  <si>
    <t>Sinkronisasi program pembangunan desa dengan kebijakan pembangunan daerah dan nasional</t>
  </si>
  <si>
    <t>•	Penyelarasan prioritas pembangunan desa dengan RPJMD kabupaten/kota, RPJMN, dan SDGs Desa
•	Penyusunan dan pendampingan dokumen perencanaan dan penganggaran desa berbasis regulasi nasional dan daerah
•	Peningkatan infrastruktur dan jaringan teknologi informasi untuk mendukung layanan digital
•	Peningkatan kapasitas SDM dalam pengelolaan dan pemanfaatan teknologi layanan publik</t>
  </si>
  <si>
    <t>Tabel 3.3</t>
  </si>
  <si>
    <t xml:space="preserve"> Prioritas Pembangunan</t>
  </si>
  <si>
    <t>Tahap 1</t>
  </si>
  <si>
    <t>Tahap 2</t>
  </si>
  <si>
    <t>Tahap 3</t>
  </si>
  <si>
    <t>Tahap 4</t>
  </si>
  <si>
    <t>Tahap 5</t>
  </si>
  <si>
    <t>(2026)</t>
  </si>
  <si>
    <t>(2027)</t>
  </si>
  <si>
    <t>(2028)</t>
  </si>
  <si>
    <t>(2029)</t>
  </si>
  <si>
    <t>(2030)</t>
  </si>
  <si>
    <t>Fasilitasi kegiatan sosial lintas agama seperti bakti sosial dan gotong royong bersama;</t>
  </si>
  <si>
    <t>Pemberdayaan desa dan alokasi dana desa untuk penanganan stunting.</t>
  </si>
  <si>
    <t xml:space="preserve"> </t>
  </si>
  <si>
    <t>Kinerja</t>
  </si>
  <si>
    <t>Baseline</t>
  </si>
  <si>
    <t>Rp</t>
  </si>
  <si>
    <t>PROGRAM PENYELENGGARAAN URUSAN PEMERINTAHAN UMUM</t>
  </si>
  <si>
    <t>Penyelenggaraan Urusan Pemerintahan Umum sesuai Penugasan Kepala Daerah</t>
  </si>
  <si>
    <t>Pembinaan Persatuan dan Kesatuan Bangsa</t>
  </si>
  <si>
    <t>Terlaksananya kegiatan dalam rangka pembinaan persatuan dan kesatuan bangsa</t>
  </si>
  <si>
    <t>Bidang Urusan/Program/Outcome</t>
  </si>
  <si>
    <t>Indikator  Outcome</t>
  </si>
  <si>
    <t>Kecamatan</t>
  </si>
  <si>
    <t>Meningkatnya Akuntabilitas Kinerja Perangkat Daerah</t>
  </si>
  <si>
    <t>Nilai AKIP</t>
  </si>
  <si>
    <t>Meningkatnya kepuasan masyarakat terhadap pelayanan publik</t>
  </si>
  <si>
    <t>Meningkatnya kemandirian desa dan kelurahan dalam pembangunan berbasis potensi lokal.</t>
  </si>
  <si>
    <t>Rata2 Indeks Desa</t>
  </si>
  <si>
    <t>Meningkatnya efektivitas koordinasi penegakan ketertiban umum</t>
  </si>
  <si>
    <t>Persentase penyelesaian gangguan ketertiban umum melalui koordinasi lintas sektor</t>
  </si>
  <si>
    <t>Meningkatnya kepatuhan desa terhadap regulasi dalam penyelenggaraan pemerintahan dan pengelolaan keuangan desa</t>
  </si>
  <si>
    <t xml:space="preserve">Persentase desa yang menyampaikan laporan penyelenggaraan pemerintahan desa tepat waktu
</t>
  </si>
  <si>
    <t>Tabel 4.2</t>
  </si>
  <si>
    <t>Kabupaten Tanjung Jabung Barat</t>
  </si>
  <si>
    <t>No.</t>
  </si>
  <si>
    <t xml:space="preserve">Indikator Kinerja </t>
  </si>
  <si>
    <t>Satuan</t>
  </si>
  <si>
    <t xml:space="preserve">Target Kinerja </t>
  </si>
  <si>
    <t>Mutu Layanan</t>
  </si>
  <si>
    <t>Poin</t>
  </si>
  <si>
    <t>Persentase tindak lanjut rekomendasi hasil pengawasan</t>
  </si>
  <si>
    <t>Persen</t>
  </si>
  <si>
    <t>Persentase Kegiatan Penanganan Kemiskinan/Stunting yang terfalisitasi</t>
  </si>
  <si>
    <t>Tabel 4.3</t>
  </si>
  <si>
    <t>Tingkat partisipasi masyarakat dalam survei IKM</t>
  </si>
  <si>
    <t>Jumlah sarana pelayanan publik</t>
  </si>
  <si>
    <t>Unit</t>
  </si>
  <si>
    <t>Persentase Jumlah kelompok sasaran miskin/stunting yang mendapatkan manfaat langsung dari fasilitasi</t>
  </si>
  <si>
    <t>Terdatanya sarana / prasarana Kecamatan</t>
  </si>
  <si>
    <t>Jumlah kegiatan monitoring atau patroli wilayah rawan ketertiban yang dilaksanakan</t>
  </si>
  <si>
    <t>Kegiatan</t>
  </si>
  <si>
    <t>Laporan</t>
  </si>
  <si>
    <t>Persentase rekomendasi hasil pengawasan yang di tindak lanjuti</t>
  </si>
  <si>
    <t>Jumlah rapat koordinasi/fasilitasi</t>
  </si>
  <si>
    <t>Tersusunnya Laporan SAKIP</t>
  </si>
  <si>
    <t>Rata-rata Indeks Desa</t>
  </si>
  <si>
    <t>Indeks</t>
  </si>
  <si>
    <t>Pemetaan potensi konflik sosial berbasis data wilayah dan kelompok masyarakat;</t>
  </si>
  <si>
    <t>Pelaksanaan sosialisasi nilai-nilai toleransi, moderasi beragama, dan anti-radikalisme;</t>
  </si>
  <si>
    <t>Optimalisasi peran Satpol PP, Satlinmas, dan forum-forum keamanan warga;</t>
  </si>
  <si>
    <t>Pemutakhiran dashboard data keluarga berisiko stunting.</t>
  </si>
  <si>
    <t>Inisiasi program ketahanan pangan keluarga untuk mendukung gizi anak.</t>
  </si>
  <si>
    <t>KECAMATAN BATANG ASAM</t>
  </si>
  <si>
    <t xml:space="preserve"> TUJUAN DAN SASARAN JANGKA MENENGAH KECAMATAN BATANG ASAM</t>
  </si>
  <si>
    <t>80  Mutu Layanan</t>
  </si>
  <si>
    <t>80,50 Mutu  Layanan</t>
  </si>
  <si>
    <t>81,50 Mutu Layanan</t>
  </si>
  <si>
    <t>82,40  Mutu Layanan</t>
  </si>
  <si>
    <t>83,40  Mutu Layanan</t>
  </si>
  <si>
    <t xml:space="preserve">84 Mutu Layanan </t>
  </si>
  <si>
    <t>70 (B)</t>
  </si>
  <si>
    <t>70,06 (BB)</t>
  </si>
  <si>
    <t>70,12 (BB)</t>
  </si>
  <si>
    <t>70,18 (BB)</t>
  </si>
  <si>
    <t>70,24 (BB)</t>
  </si>
  <si>
    <t>70,30 (BB)</t>
  </si>
  <si>
    <t>Indikator Kinerja Utama Kantor Kecamatan Batang Asam</t>
  </si>
  <si>
    <t>81,5</t>
  </si>
  <si>
    <t>82,40</t>
  </si>
  <si>
    <t>83,40</t>
  </si>
  <si>
    <t>IKK KECAMATAN BATANG ASAM</t>
  </si>
  <si>
    <t>79,20 Mutu Layanan</t>
  </si>
  <si>
    <t>80,50 Mutu Layanan</t>
  </si>
  <si>
    <t>81,50  Mutu Layanan</t>
  </si>
  <si>
    <t>TABEL 4.2. RENCANA PROGRAM, KEGIATAN DAN PENDANAAN KANTOR KECAMATAN BATANG ASAM</t>
  </si>
  <si>
    <t>Kode</t>
  </si>
  <si>
    <t>Program dan Kegiatan</t>
  </si>
  <si>
    <t>Indikator Program, Kegiatan, dan Sub Kegiatan</t>
  </si>
  <si>
    <t>Kondisi Kinerja pada Akhir Periode Renstra OPD</t>
  </si>
  <si>
    <t>(Rp. 000)</t>
  </si>
  <si>
    <t>Terselenggaranya Tata Kelola Perangkat Daerah dan Pemerintah Desa yang Efektif, Efisien, dan Akuntabel</t>
  </si>
  <si>
    <t>Meningkatnya Kinerja Pelayanan Perangkat Daerah</t>
  </si>
  <si>
    <t>Persentase Penyediaan Komponen Penunjang Pelayanan Kantor</t>
  </si>
  <si>
    <t>Perencanaan, Penganggaran, dan Evaluasi Kinerja Perangkat Daerah</t>
  </si>
  <si>
    <t>Tingkat pemenuhan dokumen perencanaan evaluasi dan pelaporan</t>
  </si>
  <si>
    <t>Penyusunan Dokumen Perencanaan Perangkat Daerah</t>
  </si>
  <si>
    <t>Tersusunnya Dokumen Perencanaan Perangkat Daerah</t>
  </si>
  <si>
    <t>Jumlah Dokumen Perencanaan Perangkat Daerah</t>
  </si>
  <si>
    <t>12 dokumen</t>
  </si>
  <si>
    <t>Koordinasi dan Penyusunan Laporan Capaian Kinerja dan Ikhtisar Realisasi Kinerja SKPD</t>
  </si>
  <si>
    <t>Tersedianya Laporan Capaian Kinerja dan Ikhtisar Realisasi Kinerja SKPD dan Laporan Hasil Koordinasi Penyusunan Laporan Capaian Kinerja dan Ikhtisar Realisasi Kinerja SKPD</t>
  </si>
  <si>
    <t>Jumlah Laporan Capaian Kinerja dan Ikhtisar Realisasi Kinerja SKPD dan Laporan Hasil Koordimasi Penyusunan Laporan Capaian Kinerja dan Ikhtisar Realisasi Kinerja SKPD</t>
  </si>
  <si>
    <t>14 laporan</t>
  </si>
  <si>
    <t>Administrasi Keuangan Perangkat Daerah</t>
  </si>
  <si>
    <t xml:space="preserve">Tingkat pemenuhan Dokumen Administrasi Laporan Keuangan Tahunan OPD
</t>
  </si>
  <si>
    <t>Penyediaan Gaji dan Tunjangan ASN</t>
  </si>
  <si>
    <t>Tersedianya Gaji dan Tunjangan ASN</t>
  </si>
  <si>
    <t>Jumlah Orang yang menerima Gaji dan Tunjangan ASN</t>
  </si>
  <si>
    <t>22 orang/bulan</t>
  </si>
  <si>
    <t>Penyediaan Administrasi Pelaksanaan Tugas ASN</t>
  </si>
  <si>
    <t>Tersedianya Administrasi Pelaksanaan Tugas ASN</t>
  </si>
  <si>
    <t>Jumlah Dokumen hasil penyediaan Administrasi Pelaksanaan Tugas ASN</t>
  </si>
  <si>
    <t>14 dokumen</t>
  </si>
  <si>
    <t>Administrasi Kepegawaian Perangkat Daerah</t>
  </si>
  <si>
    <t>Tingkat Pemenuhan Kedisiplinan Pegawai / ASN</t>
  </si>
  <si>
    <t>Pengadaan Pakaian Dinas Beserta Atribut Perlengkapannya</t>
  </si>
  <si>
    <t>Tersedianya Pakaian Dinas beserta Atribut Kelengkapan</t>
  </si>
  <si>
    <t>Jumlah Paket Pakaian Dinas beserta Atribut Kelengkapannya</t>
  </si>
  <si>
    <t>55 paket</t>
  </si>
  <si>
    <t>37 Paket</t>
  </si>
  <si>
    <t>Bimbingan Teknis Implementasi Peraturan Perundang-Undangan</t>
  </si>
  <si>
    <t>Terlaksananya Bimbingan Teknis Implementasi Peraturan Perundang-Undangan</t>
  </si>
  <si>
    <t>Jumlah Orang yang Mengikuti Bimbingan Teknis Implementasi Peraturan Perundang-Undangan</t>
  </si>
  <si>
    <t>6 orang</t>
  </si>
  <si>
    <t>Administrasi Umum Perangkat Daerah</t>
  </si>
  <si>
    <t>Cakupan layanan administrasi umum</t>
  </si>
  <si>
    <t>Penyediaan Komponen Instalasi Listrik / Penerangan Bangunan Kantor</t>
  </si>
  <si>
    <t>Tersedianya Komponen Instalasi Listrik/Penerangan Bangunan Kantor</t>
  </si>
  <si>
    <t>Jumlah Paket Komponen Instalasi Listrik/Penerangan Bangunan Kantor yang disediakan</t>
  </si>
  <si>
    <t>12 paket</t>
  </si>
  <si>
    <t>Penyediaan Peralatan dan Perlengkapan Kantor</t>
  </si>
  <si>
    <t>Tersedianya Peralatan dan Perlengkapan Kantor</t>
  </si>
  <si>
    <t>Jumlah Paket peralatan dan perlengkapan kantor yang disediakan</t>
  </si>
  <si>
    <t>Penyediaan Bahan Logistik Kantor</t>
  </si>
  <si>
    <t>Tersedianya Bahan Logistik Kantor</t>
  </si>
  <si>
    <t>Jumlah Paket bahan logistik kantor yang disediakan</t>
  </si>
  <si>
    <t>Penyediaan Barang Cetakan dan Penggandaan</t>
  </si>
  <si>
    <t>Tersedianya Barang Cetakan dan Penggandaan</t>
  </si>
  <si>
    <t>Jumlah Paket Barang Cetakan dan Penggandaan yang disediakan</t>
  </si>
  <si>
    <t>Penyediaan Bahan Bacaan dan Peraturan Perundang-Undangan</t>
  </si>
  <si>
    <t>Tersedianya Bahan Bacaan dan Peraturan Perundang-undangan</t>
  </si>
  <si>
    <t>Jumlah Dokumen Bahan Bacaan dan Peraturan Perundang-Undangan yang disediakan</t>
  </si>
  <si>
    <t>Penyelenggaraan Rapat Koordinasi dan Konsultasi SKPD</t>
  </si>
  <si>
    <t>Terlaksananya Penyelenggaraan Rapat Koordinasi dan Konsultasi SKPD</t>
  </si>
  <si>
    <t>Jumlah Laporan Penyelenggaraan Rapat Koordinasi dan Konsultasi SKPD</t>
  </si>
  <si>
    <t>12 laporan</t>
  </si>
  <si>
    <t>Pengadaan Barang Milik Daerah Penunjang Urusan Pemerintah Daerah</t>
  </si>
  <si>
    <t>Tingkat Pemenuhan Pengadaan Barang Milik Daerah Penunjang Urusan OPD</t>
  </si>
  <si>
    <t>Pengadaan Kendaraan Perorangan Dinas  atau Kendaraan Dinas Jabatan</t>
  </si>
  <si>
    <t>Tersedianya Kendaraan Perorangan Dinas atau Kendaraan Dinas Jabatan</t>
  </si>
  <si>
    <t>Jumlah Unit Kendaraan Perorangan Dinas atau Kendaraan Dinas Jabatan yang disediakan</t>
  </si>
  <si>
    <t>4 unit</t>
  </si>
  <si>
    <t>Pengadaan Mebel</t>
  </si>
  <si>
    <t>Tersedianya Mebel</t>
  </si>
  <si>
    <t>Jumlah Paket Mebel yang disediakan</t>
  </si>
  <si>
    <t>2 paket</t>
  </si>
  <si>
    <t>2 Paket</t>
  </si>
  <si>
    <t>Pengadaan Peralatan dan Mesin Lainnya</t>
  </si>
  <si>
    <t>Tersedianya Peralatan dan Mesin Lainnya</t>
  </si>
  <si>
    <t>Jumlah Unit Peralatan dan Mesin Lainnya yang disediakan</t>
  </si>
  <si>
    <t>5 unit</t>
  </si>
  <si>
    <t>5  unit</t>
  </si>
  <si>
    <t>Penyediaan Jasa Penunjang Urusan Pemerintah Daerah</t>
  </si>
  <si>
    <t>Cakupan penyediaan
jasa penunjang urusan
pemerintahan daerah</t>
  </si>
  <si>
    <t>Penyediaan Jasa Surat Menyurat</t>
  </si>
  <si>
    <t>Terlaksananya Penyediaan Jasa Surat Menyurat</t>
  </si>
  <si>
    <t>Jumlah Laporan Penyediaan Jasa Surat Menyurat</t>
  </si>
  <si>
    <t>12 Laporan</t>
  </si>
  <si>
    <t>Penyediaan Jasa Komunikasi, Sumber daya air, dan Listrik</t>
  </si>
  <si>
    <t>Tersedianya Jasa Komunikasi, Sumber Daya Air dan Listrik</t>
  </si>
  <si>
    <t>Jumlah Laporan Penyediaan Jasa Komunikasi, Sumber Daya Air dan Listrik yang disediakan</t>
  </si>
  <si>
    <t>2 Laporan</t>
  </si>
  <si>
    <t>Penyediaan Jasa Pelayanan Umum Kantor</t>
  </si>
  <si>
    <t>Tersedianya Jasa Pelayanan Umum Kantor</t>
  </si>
  <si>
    <t>Jumlah Laporan Penyediaan Jasa Pelayanan Umum Kantor yang disediakan</t>
  </si>
  <si>
    <t>Pemeliharaan Barang Milik Daerah Penunjang Urusan Pemerintah Daerah</t>
  </si>
  <si>
    <t xml:space="preserve">Tingkat Pemenuhan Barang Milik Daerah yang dipelihara
</t>
  </si>
  <si>
    <t>Penyediaan Jasa Pemeliharaan, Biaya Pemeliharaan dan Pajak Kendaraan Perorangan Dinas atau Kendaraan Dinas Jabatan</t>
  </si>
  <si>
    <t>Tersedianya Jasa Pemeliharaan, Biaya Pemeliharaan dan Pajak Kendaraan Perorangan Dinas atau Kendaraan Dinas Jabatan</t>
  </si>
  <si>
    <t>Jumlah kendaraan perorangan dinas atau kendaraan dinas jabatan yang dipelihara dan dibayarkan Pajaknya</t>
  </si>
  <si>
    <t>14 unit</t>
  </si>
  <si>
    <t>14 Unit</t>
  </si>
  <si>
    <t>Pemeliharaan Peralatan dan Mesin Lainnya</t>
  </si>
  <si>
    <t>Terlaksananya Pemeliharaan Peralatan dan Mesin Lainnya</t>
  </si>
  <si>
    <t>Jumlah peralatan mesin lainnya yang dipelihara</t>
  </si>
  <si>
    <t>10 unit</t>
  </si>
  <si>
    <t>Pemeliharaan/Rehabilitasi Gedung Kantor/Bangunan Lainnya</t>
  </si>
  <si>
    <t>Terlaksananya Pemeliharaan/Rehabilitasi Gedung Kantor dan Bangunan Lainnya</t>
  </si>
  <si>
    <t>Jumlah gedung kantor/ bangunan lainnya yang  dipelihara/direhabilitasi</t>
  </si>
  <si>
    <t>2 unit</t>
  </si>
  <si>
    <t>07.01.02.</t>
  </si>
  <si>
    <t>07.01.02.2.01</t>
  </si>
  <si>
    <t>Koordinasi Penyelenggaraan Kegiatan Pemerintahan di Tingkat Kecamatan</t>
  </si>
  <si>
    <t>Jumlah Rapat Koordinasi</t>
  </si>
  <si>
    <t>11 Kali</t>
  </si>
  <si>
    <t>'07.01.02.2.01.01</t>
  </si>
  <si>
    <t>Koordinasi/Sinergi Perencanaan dan Pelaksanaan Kegiatan Pemerintahan dengan Perangkat Daerah dan Instansi Vertikal Terkait</t>
  </si>
  <si>
    <t>Terlaksananya Koordinasi/Sinergi Perencanaan dan Pelaksanaan Kegiatan Pemerintahan dengan Perangkat Daerah dan Instansi Vertikal Terkait</t>
  </si>
  <si>
    <t>Jumlah Laporan Koordinasi/Sinegi Perencanaan dan Pelaksanaan Kegiatan Pemerintahan dengan Perangkat Daerah dan Instansi Vertikal Terkait</t>
  </si>
  <si>
    <t>07.01.02.2.04</t>
  </si>
  <si>
    <t>Pelaksanaan Urusan Pemerintahan yang Dilimpahkan kepada Camat</t>
  </si>
  <si>
    <t>Jumlah Urusan yang dilimpahkan kepada Camat yang dilaksanakan</t>
  </si>
  <si>
    <t>34 Urusan</t>
  </si>
  <si>
    <t>02</t>
  </si>
  <si>
    <t>Pelaksanaan Urusan Pemerintahan yang Terkait Dengan Pelayanan Perizinan Non Usaha</t>
  </si>
  <si>
    <t>Terlaksananya Urusan Pemerintahan yang Terkait dengan Pelayanan Perizinan Non Usaha</t>
  </si>
  <si>
    <t>Jumlah Dokumen Perizinan Non Usaha yang Dilaksanakan</t>
  </si>
  <si>
    <t>2 laporan</t>
  </si>
  <si>
    <t>12 Dokumen</t>
  </si>
  <si>
    <t>07.01.03.</t>
  </si>
  <si>
    <t>Persentase Desa/Kelurahan mengadakan kegiatan pemberdayaan masyarakat yang berhasil guna</t>
  </si>
  <si>
    <t>07.01.03.2.01.</t>
  </si>
  <si>
    <t>Koordinasi Kegiatan Pemberdayaan Desa</t>
  </si>
  <si>
    <t>Jumlah Koordinasi Pemberdayaan Desa</t>
  </si>
  <si>
    <t>11  Kali</t>
  </si>
  <si>
    <t>01.</t>
  </si>
  <si>
    <t>Peningkatan Partisipasi Masyarakat dalam Forum Musyawarah Pembangunan  di Desa</t>
  </si>
  <si>
    <t>Meningkatnya Partisipasi Masyarakat dalam Forum Musyawarah Perencanaan Pembangunan di Desa</t>
  </si>
  <si>
    <t>Jumlah Lembaga Kemasyarakatan yang berpartisipasi dalam Forum Musyawarah Perencanaan Pembangunan di Desa</t>
  </si>
  <si>
    <t>5 lembaga kemasayarakatan</t>
  </si>
  <si>
    <t>5 Lembaga Masyarakat</t>
  </si>
  <si>
    <t>02.</t>
  </si>
  <si>
    <t>Sinkronisasi Program Kerja dan Kegiatan Pemberdayaan Masyarakat Yang Dilakukan Oleh Pemerintah dan Swasta di Wilayah Kerja Kecamatan</t>
  </si>
  <si>
    <t>Terlaksananya Sinkronisasi Program Kerja dan Kegiatan Pemberdayaan Masyarakat yang Dilakukan oleh Pemerintah dan Swasta di Wilayah Kerja Kecamatan</t>
  </si>
  <si>
    <t>Jumlah Dokumen Sinkronisasi Program Kerja dan kegiatan Pemberdayaan Masyarakat yang dilakukan oleh Pemerintahan dan Swasta di Wilayah Kerja Kecamatan</t>
  </si>
  <si>
    <t>2 dokumen</t>
  </si>
  <si>
    <t>2 Dokumen</t>
  </si>
  <si>
    <t>03.</t>
  </si>
  <si>
    <t>Peningkatan Efektifitas Kegiatan Pemberdayaan Masyarakat di Wilayah Kecamatan</t>
  </si>
  <si>
    <t>Meningkatnya Efektifitas Kegiatan Pemberdayaan Masyarakat di Wilayah Kecamatan</t>
  </si>
  <si>
    <t>Jumlah Laporan Peningkatan efektivitas Kegiatan Pemberdayaan Masyarakat di Wilayah Kecamatan</t>
  </si>
  <si>
    <t>8 laporan</t>
  </si>
  <si>
    <t>8 Laporan</t>
  </si>
  <si>
    <t>Kegiatan PKK</t>
  </si>
  <si>
    <t>Jumlah Kegiatan HUT RI</t>
  </si>
  <si>
    <t>Jumlah event olahraga yang dilaksanakan / diikuti</t>
  </si>
  <si>
    <t>Jumlah event keagamaan yang dilaksanakan / diikuti</t>
  </si>
  <si>
    <t>3 event</t>
  </si>
  <si>
    <t>Jumlah pendampingan kegiatan stunting</t>
  </si>
  <si>
    <t>1 keg</t>
  </si>
  <si>
    <t>Jumlah pendampingan kegiatan KKS</t>
  </si>
  <si>
    <t>Jumlah pendampingan kegiatan KLA</t>
  </si>
  <si>
    <t xml:space="preserve">Jumlah Da'I, Guru Madrasah, Imam, Mudim dan Guru Ngaji </t>
  </si>
  <si>
    <t>07.01.03.2.02.</t>
  </si>
  <si>
    <t>Kegiatan Pemberdayaan Kelurahan</t>
  </si>
  <si>
    <t>Jumlah Program Kerja Kelurahan</t>
  </si>
  <si>
    <t>5 program</t>
  </si>
  <si>
    <t>2 Kegiatan</t>
  </si>
  <si>
    <t>Pembangunan Sarana dan Prasarana Kelurahan</t>
  </si>
  <si>
    <t>Terbangunnya Sarana dan Prasarana Kelurahan</t>
  </si>
  <si>
    <t>Jumlah Sarana dan Prasarana Kelurahan yang terbangun</t>
  </si>
  <si>
    <t>11 unit</t>
  </si>
  <si>
    <t>Pemberdayaan Masyarakat di Kelurahan</t>
  </si>
  <si>
    <t>Terlaksananya Pemberdayaan Masyarakat di Kelurahan</t>
  </si>
  <si>
    <t>Jumlah Pokmas dan Ormas yang melaksanakan Pemberdayaan Masyarakat di Kelurahan</t>
  </si>
  <si>
    <t>17 pokmas/ormas</t>
  </si>
  <si>
    <t>Terwujudnya suasana kehidupan tetram, tertib, dan rukun antar umat beragama, lapisan masyarakat dan kelompok</t>
  </si>
  <si>
    <t>Meningkatnya Ketentraman dan Ketertiban Kecamatan</t>
  </si>
  <si>
    <t>07.01.04.</t>
  </si>
  <si>
    <t>Jumlah Berita Acara/Notulen Kesepakatan yang dihasilkan bersama Forkopincam</t>
  </si>
  <si>
    <t>6 laporan</t>
  </si>
  <si>
    <t>07.01.04.2.01.</t>
  </si>
  <si>
    <t>Koordinasi Upaya Penyelenggaraan Ketenteraman dan Ketertiban Umum</t>
  </si>
  <si>
    <t>Jumlah Koordinasi upaya penyelenggaraan ketentraman dan ketertiban</t>
  </si>
  <si>
    <t>6 Kali</t>
  </si>
  <si>
    <t>6 kali</t>
  </si>
  <si>
    <t>Sinergitas dengan Kepolisian Negara Repblik Indonesia, Tentara Nasional Indonesia dan Instansi Vertikal di wilayah</t>
  </si>
  <si>
    <t>Sinergitas dengan Kepolisian Negara Republik Indonesia, Tentara Nasional Indonesia dan Instansi Vertikal di Wilayah Kecamatan</t>
  </si>
  <si>
    <t>Jumlah Laporan Hasil Sinergitas dengan Kepolisian Negara Republik Indonesia, Tentara Nasional Indonesia, dan Instansi Vertikal di Wilayah Kecamatan</t>
  </si>
  <si>
    <t>3 laporan</t>
  </si>
  <si>
    <t>Harmonisasi Hubungan Dengan Tokoh Agama dan Tokoh Masyarakat</t>
  </si>
  <si>
    <t>Terlaksananya Harmonisasi Hubungan dengan Tokoh Agama dan Tokoh Masyarakat</t>
  </si>
  <si>
    <t>Jumlah Laporan Pelaksanaan Harmonisasi Hubungan dengan Tokoh Agama dan Tokoh Masyarakat</t>
  </si>
  <si>
    <t>4 laporan</t>
  </si>
  <si>
    <t>07.01.05.</t>
  </si>
  <si>
    <t>07.01.05.2.01.</t>
  </si>
  <si>
    <t>Meningkatnya Kinerja Pelaksanaan Anggaran, Pendapatan, dan Belanja Pemerintah Desa</t>
  </si>
  <si>
    <t>07.01.06.</t>
  </si>
  <si>
    <t>Persentase  pemerintahan Desa yang tertib administrasi</t>
  </si>
  <si>
    <t>07.01.06.2.01.</t>
  </si>
  <si>
    <t>Fasilitasi, Rekomendasi dan Koordinasi Pembinaan dan Pengawasan Pemerintahan Desa</t>
  </si>
  <si>
    <t>Jumlah desa yang difasilitasi, rekomendasi, pembinaan dan pengawasan Desa</t>
  </si>
  <si>
    <t>10 Desa</t>
  </si>
  <si>
    <t>Fasilitasi Administrasi Tata Pemerintahan Desa</t>
  </si>
  <si>
    <t>Terlaksananya Fasilitasi Administrasi Tata Pemerintahan Desa</t>
  </si>
  <si>
    <t>Jumlah Dokumen yang difasilitasi dalam rangka Administrasi Tata Pemeritnahan Desa</t>
  </si>
  <si>
    <t>10 dokumen</t>
  </si>
  <si>
    <t>Fasilitasi Pengelolaan Keuangan Desa dan pendayagunaan Aset Desa</t>
  </si>
  <si>
    <t>Terlaksananya Fasilitasi Pengelolaan Keuangan Desa dan Pendayagunaan Aset Desa</t>
  </si>
  <si>
    <t>Jumlah Dokumen yang difasilitasi dalam rangka Pengelolaan Keuangan Desa dan Pendayagunaan Aset Desa</t>
  </si>
  <si>
    <t>06.</t>
  </si>
  <si>
    <t>Fasilitasi Pelaksanaan Pemilihan Kepala Desa</t>
  </si>
  <si>
    <t>Terlaksananya Fasilitasi Pelaksanaan Pemilihan Kepala Desa</t>
  </si>
  <si>
    <t>Jumlah Dokumen Fasilitasi dalam rangka Pelaksanaan Pemilihan Kepala Desa</t>
  </si>
  <si>
    <t>3 dokumen</t>
  </si>
  <si>
    <t>15.</t>
  </si>
  <si>
    <t>Fasilitasi Sinkronisasi Perencanaan Pembangunan Daerah dengan Pembangunan Desa</t>
  </si>
  <si>
    <t>Terlaksananya Fasilitasi Sinkronisasi Perencanaan Pembangunan Daerah dengan Pembangunan Desa</t>
  </si>
  <si>
    <t>Jumlah Dokumen Sinkronisasi Perencanaan Pembangunan Daerah dengan Pembangunan Desa</t>
  </si>
  <si>
    <t>16.</t>
  </si>
  <si>
    <t>Fasilitasi Penataan, Pemanfaatan, dan Pendayagunaan Ruang Desa Serta Penetapan dan Penegasan Batas Desa</t>
  </si>
  <si>
    <t>Terlaksananya Fasilitasi Penataan, Pemanfaatan, dan Pendayagunaan Ruang Desa serta Penetapan dan Penegasan Batas Desa</t>
  </si>
  <si>
    <t>Jumlah Dokumen Fasilitasi dalam rangka Penataa, Pemanfaatan, dan Pendayagunaan Ruang Desa serta Penetapan dan Penegasan Batas Desa</t>
  </si>
  <si>
    <t>TABEL 4.RENCANA PROGRAM, KEGIATAN DAN PENDANAAN KANTOR KECAMATAN BATANG ASAM</t>
  </si>
  <si>
    <t>Data Capaian Pada Tahun Awal Perencanaan (Base Line)</t>
  </si>
  <si>
    <t>80 Mutu Layanan</t>
  </si>
  <si>
    <t>82,40 Mutu Layanan</t>
  </si>
  <si>
    <t xml:space="preserve">83,40 Mutu Layanan </t>
  </si>
  <si>
    <t>84 Mutu Layanan</t>
  </si>
  <si>
    <t>Tabel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</si>
</sst>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#,##0;[Red]#,##0"/>
    <numFmt numFmtId="168" formatCode="_-* #,##0_-;\-* #,##0_-;_-* &quot;-&quot;??_-;_-@_-"/>
  </numFmts>
  <fonts count="52">
    <font>
      <sz val="11"/>
      <color theme="1"/>
      <name val="Calibri"/>
      <charset val="1"/>
      <scheme val="minor"/>
    </font>
    <font>
      <b/>
      <sz val="11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Arial"/>
      <charset val="1"/>
    </font>
    <font>
      <sz val="10"/>
      <color rgb="FF000000"/>
      <name val="Arial"/>
      <charset val="1"/>
    </font>
    <font>
      <sz val="9"/>
      <color theme="1"/>
      <name val="Arial"/>
      <charset val="1"/>
    </font>
    <font>
      <b/>
      <sz val="12"/>
      <color theme="1"/>
      <name val="Arial"/>
      <charset val="1"/>
    </font>
    <font>
      <sz val="11"/>
      <color theme="1"/>
      <name val="Arial"/>
      <charset val="1"/>
    </font>
    <font>
      <sz val="11"/>
      <name val="Arial"/>
      <charset val="134"/>
    </font>
    <font>
      <sz val="6.5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6.5"/>
      <name val="Arial"/>
      <charset val="134"/>
    </font>
    <font>
      <b/>
      <sz val="6.5"/>
      <name val="Arial"/>
      <charset val="134"/>
    </font>
    <font>
      <b/>
      <sz val="5"/>
      <name val="Arial"/>
      <charset val="134"/>
    </font>
    <font>
      <b/>
      <sz val="7"/>
      <name val="Arial"/>
      <charset val="134"/>
    </font>
    <font>
      <b/>
      <sz val="7"/>
      <name val="Arial"/>
      <charset val="134"/>
    </font>
    <font>
      <sz val="6.5"/>
      <color rgb="FFFF0000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b/>
      <sz val="9"/>
      <name val="Arial"/>
      <charset val="134"/>
    </font>
    <font>
      <sz val="8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9"/>
      <name val="Tahoma"/>
      <charset val="1"/>
    </font>
    <font>
      <sz val="9"/>
      <name val="Tahoma"/>
      <charset val="1"/>
    </font>
    <font>
      <sz val="11"/>
      <color theme="1"/>
      <name val="Calibri"/>
      <charset val="1"/>
      <scheme val="minor"/>
    </font>
    <font>
      <b/>
      <sz val="6.5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5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6.5"/>
      <name val="Arial"/>
      <family val="2"/>
    </font>
    <font>
      <sz val="6.5"/>
      <color rgb="FF000000"/>
      <name val="Arial"/>
      <family val="2"/>
    </font>
    <font>
      <sz val="6.5"/>
      <name val="Cambria"/>
      <family val="1"/>
      <scheme val="major"/>
    </font>
    <font>
      <sz val="6.5"/>
      <color rgb="FF000000"/>
      <name val="Cambria"/>
      <family val="2"/>
      <scheme val="major"/>
    </font>
    <font>
      <sz val="6.5"/>
      <color rgb="FF000000"/>
      <name val="Cambria"/>
      <family val="1"/>
      <scheme val="major"/>
    </font>
    <font>
      <sz val="6.5"/>
      <color theme="1"/>
      <name val="Arial"/>
      <family val="2"/>
    </font>
    <font>
      <sz val="6.5"/>
      <color rgb="FFFF0000"/>
      <name val="Arial"/>
      <family val="2"/>
    </font>
    <font>
      <u/>
      <sz val="11"/>
      <color theme="10"/>
      <name val="Calibri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2">
    <xf numFmtId="0" fontId="0" fillId="0" borderId="0"/>
    <xf numFmtId="164" fontId="34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516">
    <xf numFmtId="0" fontId="0" fillId="0" borderId="0" xfId="0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10" fontId="11" fillId="0" borderId="29" xfId="1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64" fontId="11" fillId="0" borderId="29" xfId="1" applyFont="1" applyBorder="1" applyAlignment="1">
      <alignment horizontal="center" vertical="center" wrapText="1"/>
    </xf>
    <xf numFmtId="9" fontId="11" fillId="0" borderId="29" xfId="0" applyNumberFormat="1" applyFont="1" applyBorder="1" applyAlignment="1">
      <alignment horizontal="center" vertical="center" wrapText="1"/>
    </xf>
    <xf numFmtId="9" fontId="11" fillId="0" borderId="29" xfId="1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1" fillId="0" borderId="31" xfId="0" applyFont="1" applyBorder="1" applyAlignment="1">
      <alignment vertical="center" wrapText="1"/>
    </xf>
    <xf numFmtId="164" fontId="11" fillId="0" borderId="31" xfId="15" applyNumberFormat="1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164" fontId="9" fillId="0" borderId="0" xfId="1" applyFont="1" applyAlignment="1">
      <alignment vertical="top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4" fontId="8" fillId="0" borderId="0" xfId="1" applyFont="1" applyFill="1" applyAlignment="1">
      <alignment wrapText="1"/>
    </xf>
    <xf numFmtId="9" fontId="11" fillId="0" borderId="35" xfId="0" applyNumberFormat="1" applyFont="1" applyBorder="1" applyAlignment="1">
      <alignment horizontal="center" vertical="center" wrapText="1"/>
    </xf>
    <xf numFmtId="164" fontId="11" fillId="0" borderId="36" xfId="15" applyNumberFormat="1" applyFont="1" applyBorder="1" applyAlignment="1">
      <alignment vertical="center" wrapText="1"/>
    </xf>
    <xf numFmtId="0" fontId="12" fillId="0" borderId="0" xfId="0" applyFont="1"/>
    <xf numFmtId="0" fontId="12" fillId="3" borderId="0" xfId="0" applyFont="1" applyFill="1"/>
    <xf numFmtId="0" fontId="13" fillId="0" borderId="0" xfId="0" applyFont="1"/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2" fontId="14" fillId="0" borderId="37" xfId="0" applyNumberFormat="1" applyFont="1" applyBorder="1" applyAlignment="1">
      <alignment vertical="center" wrapText="1"/>
    </xf>
    <xf numFmtId="164" fontId="14" fillId="0" borderId="37" xfId="3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9" xfId="0" applyFont="1" applyBorder="1" applyAlignment="1">
      <alignment vertical="center" wrapText="1"/>
    </xf>
    <xf numFmtId="2" fontId="14" fillId="0" borderId="29" xfId="0" applyNumberFormat="1" applyFont="1" applyBorder="1" applyAlignment="1">
      <alignment horizontal="center" vertical="center" wrapText="1"/>
    </xf>
    <xf numFmtId="41" fontId="14" fillId="0" borderId="29" xfId="4" applyFont="1" applyFill="1" applyBorder="1" applyAlignment="1">
      <alignment horizontal="center" vertical="center" wrapText="1"/>
    </xf>
    <xf numFmtId="1" fontId="14" fillId="0" borderId="29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5" fillId="0" borderId="29" xfId="0" applyFont="1" applyBorder="1" applyAlignment="1">
      <alignment vertical="center" wrapText="1"/>
    </xf>
    <xf numFmtId="9" fontId="14" fillId="0" borderId="29" xfId="0" applyNumberFormat="1" applyFont="1" applyBorder="1" applyAlignment="1">
      <alignment horizontal="center" vertical="center" wrapText="1"/>
    </xf>
    <xf numFmtId="164" fontId="14" fillId="0" borderId="29" xfId="3" applyFont="1" applyFill="1" applyBorder="1" applyAlignment="1">
      <alignment vertical="center" wrapText="1"/>
    </xf>
    <xf numFmtId="0" fontId="19" fillId="5" borderId="44" xfId="0" applyFont="1" applyFill="1" applyBorder="1" applyAlignment="1">
      <alignment horizontal="left" vertical="center" wrapText="1"/>
    </xf>
    <xf numFmtId="0" fontId="19" fillId="5" borderId="44" xfId="0" applyFont="1" applyFill="1" applyBorder="1" applyAlignment="1">
      <alignment vertical="center" wrapText="1"/>
    </xf>
    <xf numFmtId="0" fontId="9" fillId="5" borderId="44" xfId="0" applyFont="1" applyFill="1" applyBorder="1" applyAlignment="1">
      <alignment horizontal="center" vertical="center" wrapText="1"/>
    </xf>
    <xf numFmtId="9" fontId="9" fillId="5" borderId="44" xfId="0" applyNumberFormat="1" applyFont="1" applyFill="1" applyBorder="1" applyAlignment="1">
      <alignment horizontal="center" vertical="center" wrapText="1"/>
    </xf>
    <xf numFmtId="41" fontId="9" fillId="5" borderId="44" xfId="4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left" vertical="center" wrapText="1"/>
    </xf>
    <xf numFmtId="0" fontId="19" fillId="6" borderId="44" xfId="0" applyFont="1" applyFill="1" applyBorder="1" applyAlignment="1">
      <alignment vertical="center" wrapText="1"/>
    </xf>
    <xf numFmtId="0" fontId="9" fillId="6" borderId="44" xfId="0" applyFont="1" applyFill="1" applyBorder="1" applyAlignment="1">
      <alignment horizontal="center" vertical="center" wrapText="1"/>
    </xf>
    <xf numFmtId="9" fontId="9" fillId="6" borderId="44" xfId="0" applyNumberFormat="1" applyFont="1" applyFill="1" applyBorder="1" applyAlignment="1">
      <alignment horizontal="center" vertical="center" wrapText="1"/>
    </xf>
    <xf numFmtId="41" fontId="9" fillId="6" borderId="44" xfId="4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left" vertical="center" wrapText="1"/>
    </xf>
    <xf numFmtId="0" fontId="19" fillId="3" borderId="44" xfId="0" applyFont="1" applyFill="1" applyBorder="1" applyAlignment="1">
      <alignment vertical="center" wrapText="1"/>
    </xf>
    <xf numFmtId="0" fontId="9" fillId="3" borderId="44" xfId="0" applyFont="1" applyFill="1" applyBorder="1" applyAlignment="1">
      <alignment horizontal="center" vertical="center" wrapText="1"/>
    </xf>
    <xf numFmtId="1" fontId="9" fillId="3" borderId="44" xfId="0" applyNumberFormat="1" applyFont="1" applyFill="1" applyBorder="1" applyAlignment="1">
      <alignment horizontal="center" vertical="center" wrapText="1"/>
    </xf>
    <xf numFmtId="164" fontId="9" fillId="3" borderId="44" xfId="3" applyFont="1" applyFill="1" applyBorder="1" applyAlignment="1">
      <alignment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vertical="center" wrapText="1"/>
    </xf>
    <xf numFmtId="0" fontId="9" fillId="3" borderId="46" xfId="0" applyFont="1" applyFill="1" applyBorder="1" applyAlignment="1">
      <alignment horizontal="center" vertical="center" wrapText="1"/>
    </xf>
    <xf numFmtId="9" fontId="9" fillId="3" borderId="46" xfId="0" applyNumberFormat="1" applyFont="1" applyFill="1" applyBorder="1" applyAlignment="1">
      <alignment horizontal="center" vertical="center" wrapText="1"/>
    </xf>
    <xf numFmtId="164" fontId="9" fillId="3" borderId="46" xfId="3" applyFont="1" applyFill="1" applyBorder="1" applyAlignment="1">
      <alignment vertical="center" wrapText="1"/>
    </xf>
    <xf numFmtId="0" fontId="9" fillId="0" borderId="31" xfId="0" applyFont="1" applyBorder="1" applyAlignment="1">
      <alignment horizontal="left" vertical="top" wrapText="1"/>
    </xf>
    <xf numFmtId="0" fontId="9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center" wrapText="1"/>
    </xf>
    <xf numFmtId="164" fontId="9" fillId="0" borderId="31" xfId="15" applyNumberFormat="1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41" fontId="9" fillId="0" borderId="0" xfId="4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0" fontId="14" fillId="0" borderId="2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2" fontId="15" fillId="0" borderId="37" xfId="0" applyNumberFormat="1" applyFont="1" applyBorder="1" applyAlignment="1">
      <alignment horizontal="right" vertical="center" wrapText="1"/>
    </xf>
    <xf numFmtId="164" fontId="9" fillId="0" borderId="0" xfId="3" applyFont="1" applyAlignment="1">
      <alignment vertical="top" wrapText="1"/>
    </xf>
    <xf numFmtId="164" fontId="9" fillId="0" borderId="0" xfId="3" applyFont="1" applyBorder="1" applyAlignment="1">
      <alignment vertical="top" wrapText="1"/>
    </xf>
    <xf numFmtId="0" fontId="20" fillId="0" borderId="0" xfId="0" applyFont="1" applyAlignment="1">
      <alignment vertical="center" wrapText="1"/>
    </xf>
    <xf numFmtId="164" fontId="20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164" fontId="20" fillId="3" borderId="0" xfId="1" applyFont="1" applyFill="1" applyAlignment="1">
      <alignment vertical="center" wrapText="1"/>
    </xf>
    <xf numFmtId="0" fontId="9" fillId="0" borderId="0" xfId="0" applyFont="1" applyAlignment="1">
      <alignment horizontal="left" wrapText="1"/>
    </xf>
    <xf numFmtId="164" fontId="9" fillId="0" borderId="0" xfId="3" applyFont="1" applyAlignment="1">
      <alignment wrapText="1"/>
    </xf>
    <xf numFmtId="0" fontId="21" fillId="0" borderId="0" xfId="0" applyFont="1"/>
    <xf numFmtId="0" fontId="21" fillId="0" borderId="50" xfId="0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0" fontId="21" fillId="0" borderId="51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24" xfId="0" applyFont="1" applyBorder="1"/>
    <xf numFmtId="0" fontId="23" fillId="0" borderId="24" xfId="0" applyFont="1" applyBorder="1" applyAlignment="1">
      <alignment vertical="center" wrapText="1"/>
    </xf>
    <xf numFmtId="0" fontId="1" fillId="7" borderId="24" xfId="0" applyFont="1" applyFill="1" applyBorder="1" applyAlignment="1">
      <alignment horizontal="center" vertical="top" wrapText="1"/>
    </xf>
    <xf numFmtId="0" fontId="21" fillId="0" borderId="24" xfId="0" applyFont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 wrapText="1"/>
    </xf>
    <xf numFmtId="0" fontId="7" fillId="0" borderId="24" xfId="0" applyFont="1" applyBorder="1" applyAlignment="1">
      <alignment horizontal="justify" vertical="top" wrapText="1"/>
    </xf>
    <xf numFmtId="0" fontId="0" fillId="0" borderId="24" xfId="0" applyBorder="1"/>
    <xf numFmtId="0" fontId="21" fillId="0" borderId="7" xfId="0" applyFont="1" applyBorder="1" applyAlignment="1">
      <alignment vertical="center" wrapText="1"/>
    </xf>
    <xf numFmtId="0" fontId="14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center" wrapText="1"/>
    </xf>
    <xf numFmtId="9" fontId="11" fillId="3" borderId="24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0" fontId="26" fillId="0" borderId="59" xfId="0" applyFont="1" applyBorder="1" applyAlignment="1">
      <alignment vertical="top" wrapText="1"/>
    </xf>
    <xf numFmtId="0" fontId="26" fillId="0" borderId="6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9" fontId="11" fillId="3" borderId="3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57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164" fontId="29" fillId="0" borderId="29" xfId="1" applyFont="1" applyBorder="1" applyAlignment="1">
      <alignment horizontal="center" textRotation="180"/>
    </xf>
    <xf numFmtId="0" fontId="27" fillId="0" borderId="52" xfId="0" applyFont="1" applyBorder="1" applyAlignment="1">
      <alignment horizontal="justify" wrapText="1"/>
    </xf>
    <xf numFmtId="164" fontId="27" fillId="0" borderId="52" xfId="1" applyFont="1" applyBorder="1" applyAlignment="1">
      <alignment horizontal="center" textRotation="180"/>
    </xf>
    <xf numFmtId="164" fontId="27" fillId="0" borderId="0" xfId="0" applyNumberFormat="1" applyFont="1" applyAlignment="1">
      <alignment horizontal="center"/>
    </xf>
    <xf numFmtId="2" fontId="29" fillId="0" borderId="29" xfId="0" applyNumberFormat="1" applyFont="1" applyBorder="1" applyAlignment="1">
      <alignment horizontal="center" vertical="center"/>
    </xf>
    <xf numFmtId="166" fontId="29" fillId="0" borderId="29" xfId="1" applyNumberFormat="1" applyFont="1" applyBorder="1"/>
    <xf numFmtId="2" fontId="27" fillId="0" borderId="52" xfId="0" applyNumberFormat="1" applyFont="1" applyBorder="1" applyAlignment="1">
      <alignment horizontal="center" vertical="center"/>
    </xf>
    <xf numFmtId="164" fontId="27" fillId="0" borderId="52" xfId="1" applyFont="1" applyBorder="1" applyAlignment="1">
      <alignment horizontal="center" vertical="center"/>
    </xf>
    <xf numFmtId="166" fontId="27" fillId="0" borderId="52" xfId="1" applyNumberFormat="1" applyFont="1" applyBorder="1"/>
    <xf numFmtId="0" fontId="29" fillId="0" borderId="50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/>
    </xf>
    <xf numFmtId="0" fontId="29" fillId="0" borderId="47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164" fontId="29" fillId="0" borderId="29" xfId="1" applyFont="1" applyBorder="1" applyAlignment="1">
      <alignment horizontal="center"/>
    </xf>
    <xf numFmtId="9" fontId="29" fillId="0" borderId="29" xfId="0" applyNumberFormat="1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2" xfId="0" applyFont="1" applyBorder="1"/>
    <xf numFmtId="0" fontId="29" fillId="0" borderId="51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29" xfId="0" quotePrefix="1" applyFont="1" applyBorder="1" applyAlignment="1">
      <alignment horizontal="justify" wrapText="1"/>
    </xf>
    <xf numFmtId="0" fontId="29" fillId="0" borderId="29" xfId="0" quotePrefix="1" applyFont="1" applyBorder="1" applyAlignment="1">
      <alignment horizontal="center"/>
    </xf>
    <xf numFmtId="164" fontId="29" fillId="0" borderId="29" xfId="1" quotePrefix="1" applyFont="1" applyBorder="1" applyAlignment="1">
      <alignment horizontal="center"/>
    </xf>
    <xf numFmtId="9" fontId="29" fillId="0" borderId="29" xfId="0" quotePrefix="1" applyNumberFormat="1" applyFont="1" applyBorder="1" applyAlignment="1">
      <alignment horizontal="center"/>
    </xf>
    <xf numFmtId="0" fontId="29" fillId="0" borderId="29" xfId="0" quotePrefix="1" applyFont="1" applyBorder="1" applyAlignment="1">
      <alignment horizontal="left" wrapText="1"/>
    </xf>
    <xf numFmtId="0" fontId="21" fillId="0" borderId="52" xfId="0" quotePrefix="1" applyFont="1" applyBorder="1" applyAlignment="1">
      <alignment horizontal="center"/>
    </xf>
    <xf numFmtId="0" fontId="21" fillId="0" borderId="40" xfId="0" quotePrefix="1" applyFont="1" applyBorder="1" applyAlignment="1">
      <alignment horizontal="center"/>
    </xf>
    <xf numFmtId="0" fontId="21" fillId="0" borderId="53" xfId="0" quotePrefix="1" applyFont="1" applyBorder="1" applyAlignment="1">
      <alignment horizontal="center"/>
    </xf>
    <xf numFmtId="0" fontId="11" fillId="0" borderId="29" xfId="0" quotePrefix="1" applyFont="1" applyBorder="1" applyAlignment="1">
      <alignment vertical="center" wrapText="1"/>
    </xf>
    <xf numFmtId="0" fontId="11" fillId="0" borderId="29" xfId="0" quotePrefix="1" applyFont="1" applyBorder="1" applyAlignment="1">
      <alignment horizontal="center" vertical="center" wrapText="1"/>
    </xf>
    <xf numFmtId="10" fontId="11" fillId="0" borderId="29" xfId="0" quotePrefix="1" applyNumberFormat="1" applyFont="1" applyBorder="1" applyAlignment="1">
      <alignment horizontal="center" vertical="center" wrapText="1"/>
    </xf>
    <xf numFmtId="0" fontId="11" fillId="3" borderId="29" xfId="0" quotePrefix="1" applyFont="1" applyFill="1" applyBorder="1" applyAlignment="1">
      <alignment vertical="center" wrapText="1"/>
    </xf>
    <xf numFmtId="0" fontId="15" fillId="8" borderId="44" xfId="0" applyFont="1" applyFill="1" applyBorder="1" applyAlignment="1">
      <alignment horizontal="left" vertical="center" wrapText="1"/>
    </xf>
    <xf numFmtId="0" fontId="14" fillId="8" borderId="44" xfId="0" applyFont="1" applyFill="1" applyBorder="1" applyAlignment="1">
      <alignment horizontal="left" vertical="center" wrapText="1"/>
    </xf>
    <xf numFmtId="0" fontId="15" fillId="8" borderId="44" xfId="0" applyFont="1" applyFill="1" applyBorder="1" applyAlignment="1">
      <alignment vertical="center" wrapText="1"/>
    </xf>
    <xf numFmtId="2" fontId="35" fillId="8" borderId="44" xfId="0" quotePrefix="1" applyNumberFormat="1" applyFont="1" applyFill="1" applyBorder="1" applyAlignment="1">
      <alignment horizontal="center" vertical="center" wrapText="1"/>
    </xf>
    <xf numFmtId="2" fontId="14" fillId="8" borderId="44" xfId="0" applyNumberFormat="1" applyFont="1" applyFill="1" applyBorder="1" applyAlignment="1">
      <alignment horizontal="center" vertical="center" wrapText="1"/>
    </xf>
    <xf numFmtId="41" fontId="14" fillId="8" borderId="44" xfId="4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wrapText="1"/>
    </xf>
    <xf numFmtId="0" fontId="36" fillId="0" borderId="24" xfId="0" applyFont="1" applyBorder="1" applyAlignment="1">
      <alignment vertical="center" wrapText="1"/>
    </xf>
    <xf numFmtId="0" fontId="36" fillId="0" borderId="24" xfId="0" applyFont="1" applyBorder="1" applyAlignment="1">
      <alignment horizontal="justify" vertical="center"/>
    </xf>
    <xf numFmtId="0" fontId="36" fillId="0" borderId="24" xfId="0" applyFont="1" applyBorder="1" applyAlignment="1">
      <alignment horizontal="left" wrapText="1"/>
    </xf>
    <xf numFmtId="0" fontId="11" fillId="3" borderId="60" xfId="0" quotePrefix="1" applyFont="1" applyFill="1" applyBorder="1" applyAlignment="1">
      <alignment horizontal="left" vertical="center" wrapText="1"/>
    </xf>
    <xf numFmtId="9" fontId="11" fillId="3" borderId="60" xfId="0" applyNumberFormat="1" applyFont="1" applyFill="1" applyBorder="1" applyAlignment="1">
      <alignment horizontal="center" vertical="center" wrapText="1"/>
    </xf>
    <xf numFmtId="9" fontId="11" fillId="3" borderId="61" xfId="0" applyNumberFormat="1" applyFont="1" applyFill="1" applyBorder="1" applyAlignment="1">
      <alignment horizontal="center" vertical="center" wrapText="1"/>
    </xf>
    <xf numFmtId="9" fontId="11" fillId="3" borderId="64" xfId="0" applyNumberFormat="1" applyFont="1" applyFill="1" applyBorder="1" applyAlignment="1">
      <alignment horizontal="center" vertical="center" wrapText="1"/>
    </xf>
    <xf numFmtId="9" fontId="11" fillId="3" borderId="29" xfId="1" applyNumberFormat="1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2" fontId="11" fillId="3" borderId="35" xfId="0" applyNumberFormat="1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4" fillId="0" borderId="29" xfId="0" quotePrefix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9" fillId="0" borderId="0" xfId="0" applyFont="1" applyAlignment="1">
      <alignment vertical="center"/>
    </xf>
    <xf numFmtId="0" fontId="41" fillId="9" borderId="73" xfId="0" applyFont="1" applyFill="1" applyBorder="1" applyAlignment="1">
      <alignment vertical="center" wrapText="1"/>
    </xf>
    <xf numFmtId="0" fontId="35" fillId="9" borderId="74" xfId="0" applyFont="1" applyFill="1" applyBorder="1" applyAlignment="1">
      <alignment vertical="center" wrapText="1"/>
    </xf>
    <xf numFmtId="0" fontId="35" fillId="9" borderId="74" xfId="0" quotePrefix="1" applyFont="1" applyFill="1" applyBorder="1" applyAlignment="1">
      <alignment horizontal="left" vertical="center" wrapText="1"/>
    </xf>
    <xf numFmtId="0" fontId="35" fillId="9" borderId="74" xfId="0" applyFont="1" applyFill="1" applyBorder="1" applyAlignment="1">
      <alignment horizontal="left" vertical="center" wrapText="1"/>
    </xf>
    <xf numFmtId="9" fontId="35" fillId="9" borderId="74" xfId="0" applyNumberFormat="1" applyFont="1" applyFill="1" applyBorder="1" applyAlignment="1">
      <alignment horizontal="center" vertical="center" wrapText="1"/>
    </xf>
    <xf numFmtId="164" fontId="35" fillId="9" borderId="74" xfId="3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164" fontId="42" fillId="0" borderId="0" xfId="1" applyFont="1" applyFill="1" applyAlignment="1">
      <alignment vertical="center" wrapText="1"/>
    </xf>
    <xf numFmtId="0" fontId="43" fillId="0" borderId="0" xfId="0" applyFont="1"/>
    <xf numFmtId="0" fontId="44" fillId="10" borderId="75" xfId="0" applyFont="1" applyFill="1" applyBorder="1" applyAlignment="1">
      <alignment vertical="center" wrapText="1"/>
    </xf>
    <xf numFmtId="0" fontId="44" fillId="10" borderId="44" xfId="0" applyFont="1" applyFill="1" applyBorder="1" applyAlignment="1">
      <alignment vertical="center" wrapText="1"/>
    </xf>
    <xf numFmtId="0" fontId="35" fillId="10" borderId="44" xfId="0" quotePrefix="1" applyFont="1" applyFill="1" applyBorder="1" applyAlignment="1">
      <alignment horizontal="left" vertical="center" wrapText="1"/>
    </xf>
    <xf numFmtId="0" fontId="35" fillId="10" borderId="44" xfId="0" applyFont="1" applyFill="1" applyBorder="1" applyAlignment="1">
      <alignment horizontal="left" vertical="center" wrapText="1"/>
    </xf>
    <xf numFmtId="0" fontId="35" fillId="10" borderId="44" xfId="0" applyFont="1" applyFill="1" applyBorder="1" applyAlignment="1">
      <alignment vertical="center" wrapText="1"/>
    </xf>
    <xf numFmtId="9" fontId="44" fillId="10" borderId="44" xfId="0" applyNumberFormat="1" applyFont="1" applyFill="1" applyBorder="1" applyAlignment="1">
      <alignment horizontal="center" vertical="center" wrapText="1"/>
    </xf>
    <xf numFmtId="164" fontId="44" fillId="10" borderId="44" xfId="3" applyFont="1" applyFill="1" applyBorder="1" applyAlignment="1">
      <alignment horizontal="center" vertical="center" wrapText="1"/>
    </xf>
    <xf numFmtId="164" fontId="44" fillId="10" borderId="76" xfId="3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164" fontId="39" fillId="0" borderId="0" xfId="1" applyFont="1" applyFill="1" applyAlignment="1">
      <alignment vertical="center" wrapText="1"/>
    </xf>
    <xf numFmtId="0" fontId="44" fillId="3" borderId="75" xfId="0" applyFont="1" applyFill="1" applyBorder="1" applyAlignment="1">
      <alignment vertical="center" wrapText="1"/>
    </xf>
    <xf numFmtId="0" fontId="44" fillId="3" borderId="44" xfId="0" applyFont="1" applyFill="1" applyBorder="1" applyAlignment="1">
      <alignment vertical="center" wrapText="1"/>
    </xf>
    <xf numFmtId="0" fontId="44" fillId="3" borderId="44" xfId="0" quotePrefix="1" applyFont="1" applyFill="1" applyBorder="1" applyAlignment="1">
      <alignment horizontal="left" vertical="center" wrapText="1"/>
    </xf>
    <xf numFmtId="0" fontId="44" fillId="3" borderId="44" xfId="0" applyFont="1" applyFill="1" applyBorder="1" applyAlignment="1">
      <alignment horizontal="left" vertical="center" wrapText="1"/>
    </xf>
    <xf numFmtId="0" fontId="45" fillId="0" borderId="77" xfId="0" applyFont="1" applyBorder="1" applyAlignment="1">
      <alignment vertical="center" wrapText="1"/>
    </xf>
    <xf numFmtId="1" fontId="46" fillId="3" borderId="78" xfId="0" applyNumberFormat="1" applyFont="1" applyFill="1" applyBorder="1" applyAlignment="1">
      <alignment horizontal="center" vertical="center" wrapText="1"/>
    </xf>
    <xf numFmtId="164" fontId="46" fillId="3" borderId="78" xfId="3" applyFont="1" applyFill="1" applyBorder="1" applyAlignment="1">
      <alignment vertical="center" wrapText="1"/>
    </xf>
    <xf numFmtId="164" fontId="44" fillId="3" borderId="76" xfId="3" applyFont="1" applyFill="1" applyBorder="1" applyAlignment="1">
      <alignment vertical="center" wrapText="1"/>
    </xf>
    <xf numFmtId="0" fontId="39" fillId="3" borderId="0" xfId="0" applyFont="1" applyFill="1" applyAlignment="1">
      <alignment vertical="center" wrapText="1"/>
    </xf>
    <xf numFmtId="164" fontId="39" fillId="3" borderId="0" xfId="1" applyFont="1" applyFill="1" applyAlignment="1">
      <alignment vertical="center" wrapText="1"/>
    </xf>
    <xf numFmtId="0" fontId="38" fillId="3" borderId="0" xfId="0" applyFont="1" applyFill="1"/>
    <xf numFmtId="0" fontId="44" fillId="3" borderId="44" xfId="0" applyFont="1" applyFill="1" applyBorder="1" applyAlignment="1">
      <alignment horizontal="center" vertical="center" wrapText="1"/>
    </xf>
    <xf numFmtId="9" fontId="47" fillId="0" borderId="78" xfId="0" applyNumberFormat="1" applyFont="1" applyBorder="1" applyAlignment="1">
      <alignment horizontal="center" vertical="center" wrapText="1"/>
    </xf>
    <xf numFmtId="9" fontId="44" fillId="3" borderId="44" xfId="0" applyNumberFormat="1" applyFont="1" applyFill="1" applyBorder="1" applyAlignment="1">
      <alignment horizontal="center" vertical="center" wrapText="1"/>
    </xf>
    <xf numFmtId="164" fontId="44" fillId="3" borderId="44" xfId="3" applyFont="1" applyFill="1" applyBorder="1" applyAlignment="1">
      <alignment vertical="center" wrapText="1"/>
    </xf>
    <xf numFmtId="9" fontId="44" fillId="3" borderId="44" xfId="0" applyNumberFormat="1" applyFont="1" applyFill="1" applyBorder="1" applyAlignment="1">
      <alignment vertical="center" wrapText="1"/>
    </xf>
    <xf numFmtId="0" fontId="44" fillId="10" borderId="44" xfId="0" applyFont="1" applyFill="1" applyBorder="1" applyAlignment="1">
      <alignment horizontal="left" vertical="center" wrapText="1"/>
    </xf>
    <xf numFmtId="0" fontId="44" fillId="10" borderId="44" xfId="0" applyFont="1" applyFill="1" applyBorder="1" applyAlignment="1">
      <alignment horizontal="center" vertical="center" wrapText="1"/>
    </xf>
    <xf numFmtId="41" fontId="44" fillId="10" borderId="44" xfId="4" applyFont="1" applyFill="1" applyBorder="1" applyAlignment="1">
      <alignment horizontal="center" vertical="center" wrapText="1"/>
    </xf>
    <xf numFmtId="41" fontId="44" fillId="10" borderId="76" xfId="4" applyFont="1" applyFill="1" applyBorder="1" applyAlignment="1">
      <alignment horizontal="center" vertical="center" wrapText="1"/>
    </xf>
    <xf numFmtId="37" fontId="47" fillId="0" borderId="78" xfId="0" applyNumberFormat="1" applyFont="1" applyBorder="1" applyAlignment="1">
      <alignment horizontal="center" vertical="center" wrapText="1"/>
    </xf>
    <xf numFmtId="0" fontId="44" fillId="3" borderId="44" xfId="0" quotePrefix="1" applyFont="1" applyFill="1" applyBorder="1" applyAlignment="1">
      <alignment vertical="center" wrapText="1"/>
    </xf>
    <xf numFmtId="164" fontId="46" fillId="3" borderId="78" xfId="3" applyFont="1" applyFill="1" applyBorder="1" applyAlignment="1">
      <alignment horizontal="center" vertical="center" wrapText="1"/>
    </xf>
    <xf numFmtId="1" fontId="44" fillId="3" borderId="44" xfId="0" applyNumberFormat="1" applyFont="1" applyFill="1" applyBorder="1" applyAlignment="1">
      <alignment horizontal="center" vertical="center" wrapText="1"/>
    </xf>
    <xf numFmtId="1" fontId="46" fillId="0" borderId="78" xfId="0" applyNumberFormat="1" applyFont="1" applyBorder="1" applyAlignment="1">
      <alignment horizontal="center" vertical="center" wrapText="1"/>
    </xf>
    <xf numFmtId="164" fontId="46" fillId="0" borderId="78" xfId="3" applyFont="1" applyFill="1" applyBorder="1" applyAlignment="1">
      <alignment vertical="center" wrapText="1"/>
    </xf>
    <xf numFmtId="164" fontId="44" fillId="3" borderId="44" xfId="3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vertical="center" wrapText="1"/>
    </xf>
    <xf numFmtId="9" fontId="46" fillId="3" borderId="78" xfId="0" quotePrefix="1" applyNumberFormat="1" applyFont="1" applyFill="1" applyBorder="1" applyAlignment="1">
      <alignment horizontal="center" vertical="center" wrapText="1"/>
    </xf>
    <xf numFmtId="9" fontId="46" fillId="0" borderId="78" xfId="0" quotePrefix="1" applyNumberFormat="1" applyFont="1" applyBorder="1" applyAlignment="1">
      <alignment horizontal="center" vertical="center" wrapText="1"/>
    </xf>
    <xf numFmtId="3" fontId="48" fillId="0" borderId="78" xfId="0" applyNumberFormat="1" applyFont="1" applyBorder="1" applyAlignment="1">
      <alignment horizontal="right" vertical="center" wrapText="1"/>
    </xf>
    <xf numFmtId="1" fontId="46" fillId="3" borderId="79" xfId="20" applyNumberFormat="1" applyFont="1" applyFill="1" applyBorder="1" applyAlignment="1">
      <alignment horizontal="center" vertical="center" wrapText="1"/>
    </xf>
    <xf numFmtId="1" fontId="44" fillId="3" borderId="44" xfId="20" applyNumberFormat="1" applyFont="1" applyFill="1" applyBorder="1" applyAlignment="1">
      <alignment horizontal="center" vertical="center" wrapText="1"/>
    </xf>
    <xf numFmtId="0" fontId="45" fillId="0" borderId="80" xfId="0" applyFont="1" applyBorder="1" applyAlignment="1">
      <alignment vertical="center" wrapText="1"/>
    </xf>
    <xf numFmtId="1" fontId="46" fillId="3" borderId="79" xfId="0" applyNumberFormat="1" applyFont="1" applyFill="1" applyBorder="1" applyAlignment="1">
      <alignment horizontal="center" vertical="center" wrapText="1"/>
    </xf>
    <xf numFmtId="41" fontId="46" fillId="3" borderId="78" xfId="4" applyFont="1" applyFill="1" applyBorder="1" applyAlignment="1">
      <alignment horizontal="center" vertical="center" wrapText="1"/>
    </xf>
    <xf numFmtId="1" fontId="46" fillId="0" borderId="78" xfId="20" applyNumberFormat="1" applyFont="1" applyFill="1" applyBorder="1" applyAlignment="1">
      <alignment horizontal="center" vertical="center" wrapText="1"/>
    </xf>
    <xf numFmtId="0" fontId="35" fillId="9" borderId="75" xfId="0" applyFont="1" applyFill="1" applyBorder="1" applyAlignment="1">
      <alignment vertical="center" wrapText="1"/>
    </xf>
    <xf numFmtId="0" fontId="35" fillId="9" borderId="44" xfId="0" applyFont="1" applyFill="1" applyBorder="1" applyAlignment="1">
      <alignment vertical="center" wrapText="1"/>
    </xf>
    <xf numFmtId="20" fontId="35" fillId="9" borderId="44" xfId="0" quotePrefix="1" applyNumberFormat="1" applyFont="1" applyFill="1" applyBorder="1" applyAlignment="1">
      <alignment horizontal="left" vertical="center" wrapText="1"/>
    </xf>
    <xf numFmtId="0" fontId="35" fillId="9" borderId="44" xfId="0" applyFont="1" applyFill="1" applyBorder="1" applyAlignment="1">
      <alignment horizontal="left" vertical="center" wrapText="1"/>
    </xf>
    <xf numFmtId="0" fontId="35" fillId="9" borderId="44" xfId="0" quotePrefix="1" applyFont="1" applyFill="1" applyBorder="1" applyAlignment="1">
      <alignment horizontal="center" vertical="center" wrapText="1"/>
    </xf>
    <xf numFmtId="2" fontId="35" fillId="9" borderId="44" xfId="0" applyNumberFormat="1" applyFont="1" applyFill="1" applyBorder="1" applyAlignment="1">
      <alignment horizontal="center" vertical="center" wrapText="1"/>
    </xf>
    <xf numFmtId="41" fontId="35" fillId="9" borderId="44" xfId="4" applyFont="1" applyFill="1" applyBorder="1" applyAlignment="1">
      <alignment horizontal="center" vertical="center" wrapText="1"/>
    </xf>
    <xf numFmtId="1" fontId="35" fillId="9" borderId="44" xfId="0" applyNumberFormat="1" applyFont="1" applyFill="1" applyBorder="1" applyAlignment="1">
      <alignment horizontal="center" vertical="center" wrapText="1"/>
    </xf>
    <xf numFmtId="0" fontId="42" fillId="3" borderId="0" xfId="0" applyFont="1" applyFill="1" applyAlignment="1">
      <alignment vertical="center" wrapText="1"/>
    </xf>
    <xf numFmtId="164" fontId="42" fillId="3" borderId="0" xfId="1" applyFont="1" applyFill="1" applyAlignment="1">
      <alignment vertical="center" wrapText="1"/>
    </xf>
    <xf numFmtId="0" fontId="43" fillId="3" borderId="0" xfId="0" applyFont="1" applyFill="1"/>
    <xf numFmtId="20" fontId="44" fillId="10" borderId="44" xfId="0" quotePrefix="1" applyNumberFormat="1" applyFont="1" applyFill="1" applyBorder="1" applyAlignment="1">
      <alignment horizontal="left" vertical="center" wrapText="1"/>
    </xf>
    <xf numFmtId="9" fontId="44" fillId="10" borderId="44" xfId="0" quotePrefix="1" applyNumberFormat="1" applyFont="1" applyFill="1" applyBorder="1" applyAlignment="1">
      <alignment horizontal="center" vertical="center" wrapText="1"/>
    </xf>
    <xf numFmtId="0" fontId="44" fillId="0" borderId="44" xfId="0" applyFont="1" applyBorder="1" applyAlignment="1">
      <alignment horizontal="left" vertical="center" wrapText="1"/>
    </xf>
    <xf numFmtId="0" fontId="44" fillId="0" borderId="44" xfId="0" applyFont="1" applyBorder="1" applyAlignment="1">
      <alignment vertical="center" wrapText="1"/>
    </xf>
    <xf numFmtId="0" fontId="44" fillId="0" borderId="44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41" fontId="46" fillId="0" borderId="78" xfId="4" applyFont="1" applyFill="1" applyBorder="1" applyAlignment="1">
      <alignment horizontal="center" vertical="center" wrapText="1"/>
    </xf>
    <xf numFmtId="9" fontId="44" fillId="0" borderId="44" xfId="0" applyNumberFormat="1" applyFont="1" applyBorder="1" applyAlignment="1">
      <alignment horizontal="center" vertical="center" wrapText="1"/>
    </xf>
    <xf numFmtId="41" fontId="44" fillId="0" borderId="44" xfId="4" applyFont="1" applyFill="1" applyBorder="1" applyAlignment="1">
      <alignment horizontal="center" vertical="center" wrapText="1"/>
    </xf>
    <xf numFmtId="9" fontId="44" fillId="0" borderId="44" xfId="0" applyNumberFormat="1" applyFont="1" applyBorder="1" applyAlignment="1">
      <alignment vertical="center" wrapText="1"/>
    </xf>
    <xf numFmtId="41" fontId="44" fillId="0" borderId="76" xfId="4" applyFont="1" applyFill="1" applyBorder="1" applyAlignment="1">
      <alignment horizontal="center" vertical="center" wrapText="1"/>
    </xf>
    <xf numFmtId="1" fontId="44" fillId="10" borderId="44" xfId="0" applyNumberFormat="1" applyFont="1" applyFill="1" applyBorder="1" applyAlignment="1">
      <alignment horizontal="center" vertical="center" wrapText="1"/>
    </xf>
    <xf numFmtId="20" fontId="44" fillId="3" borderId="44" xfId="0" quotePrefix="1" applyNumberFormat="1" applyFont="1" applyFill="1" applyBorder="1" applyAlignment="1">
      <alignment horizontal="left" vertical="center" wrapText="1"/>
    </xf>
    <xf numFmtId="167" fontId="46" fillId="3" borderId="78" xfId="0" applyNumberFormat="1" applyFont="1" applyFill="1" applyBorder="1" applyAlignment="1">
      <alignment horizontal="center" vertical="center" wrapText="1"/>
    </xf>
    <xf numFmtId="9" fontId="35" fillId="9" borderId="44" xfId="0" applyNumberFormat="1" applyFont="1" applyFill="1" applyBorder="1" applyAlignment="1">
      <alignment horizontal="center" vertical="center" wrapText="1"/>
    </xf>
    <xf numFmtId="3" fontId="47" fillId="0" borderId="78" xfId="0" applyNumberFormat="1" applyFont="1" applyBorder="1" applyAlignment="1">
      <alignment horizontal="center" vertical="center" wrapText="1"/>
    </xf>
    <xf numFmtId="3" fontId="47" fillId="0" borderId="78" xfId="0" applyNumberFormat="1" applyFont="1" applyBorder="1" applyAlignment="1">
      <alignment horizontal="right" vertical="center" wrapText="1"/>
    </xf>
    <xf numFmtId="164" fontId="39" fillId="0" borderId="0" xfId="0" applyNumberFormat="1" applyFont="1" applyAlignment="1">
      <alignment vertical="center" wrapText="1"/>
    </xf>
    <xf numFmtId="164" fontId="44" fillId="0" borderId="44" xfId="0" applyNumberFormat="1" applyFont="1" applyBorder="1" applyAlignment="1">
      <alignment vertical="center" wrapText="1"/>
    </xf>
    <xf numFmtId="1" fontId="44" fillId="3" borderId="44" xfId="0" applyNumberFormat="1" applyFont="1" applyFill="1" applyBorder="1" applyAlignment="1">
      <alignment vertical="center" wrapText="1"/>
    </xf>
    <xf numFmtId="0" fontId="49" fillId="3" borderId="44" xfId="0" applyFont="1" applyFill="1" applyBorder="1" applyAlignment="1">
      <alignment vertical="center" wrapText="1"/>
    </xf>
    <xf numFmtId="0" fontId="49" fillId="3" borderId="44" xfId="0" applyFont="1" applyFill="1" applyBorder="1" applyAlignment="1">
      <alignment horizontal="center" vertical="center" wrapText="1"/>
    </xf>
    <xf numFmtId="1" fontId="49" fillId="3" borderId="44" xfId="0" applyNumberFormat="1" applyFont="1" applyFill="1" applyBorder="1" applyAlignment="1">
      <alignment horizontal="center" vertical="center" wrapText="1"/>
    </xf>
    <xf numFmtId="164" fontId="49" fillId="3" borderId="44" xfId="3" applyFont="1" applyFill="1" applyBorder="1" applyAlignment="1">
      <alignment vertical="center" wrapText="1"/>
    </xf>
    <xf numFmtId="1" fontId="49" fillId="3" borderId="44" xfId="0" applyNumberFormat="1" applyFont="1" applyFill="1" applyBorder="1" applyAlignment="1">
      <alignment vertical="center" wrapText="1"/>
    </xf>
    <xf numFmtId="37" fontId="46" fillId="11" borderId="78" xfId="0" applyNumberFormat="1" applyFont="1" applyFill="1" applyBorder="1" applyAlignment="1">
      <alignment horizontal="center" vertical="center" wrapText="1"/>
    </xf>
    <xf numFmtId="9" fontId="46" fillId="3" borderId="78" xfId="0" applyNumberFormat="1" applyFont="1" applyFill="1" applyBorder="1" applyAlignment="1">
      <alignment horizontal="center" vertical="center" wrapText="1"/>
    </xf>
    <xf numFmtId="0" fontId="47" fillId="0" borderId="78" xfId="0" applyFont="1" applyBorder="1" applyAlignment="1">
      <alignment horizontal="center" vertical="center" wrapText="1"/>
    </xf>
    <xf numFmtId="0" fontId="41" fillId="9" borderId="75" xfId="0" applyFont="1" applyFill="1" applyBorder="1" applyAlignment="1">
      <alignment vertical="center" wrapText="1"/>
    </xf>
    <xf numFmtId="0" fontId="35" fillId="9" borderId="81" xfId="0" applyFont="1" applyFill="1" applyBorder="1" applyAlignment="1">
      <alignment horizontal="left" vertical="top" wrapText="1"/>
    </xf>
    <xf numFmtId="0" fontId="35" fillId="9" borderId="46" xfId="0" applyFont="1" applyFill="1" applyBorder="1" applyAlignment="1">
      <alignment horizontal="left" vertical="top" wrapText="1"/>
    </xf>
    <xf numFmtId="0" fontId="35" fillId="9" borderId="46" xfId="0" applyFont="1" applyFill="1" applyBorder="1" applyAlignment="1">
      <alignment vertical="center" wrapText="1"/>
    </xf>
    <xf numFmtId="164" fontId="35" fillId="9" borderId="44" xfId="3" applyFont="1" applyFill="1" applyBorder="1" applyAlignment="1">
      <alignment vertical="center" wrapText="1"/>
    </xf>
    <xf numFmtId="1" fontId="35" fillId="9" borderId="44" xfId="0" applyNumberFormat="1" applyFont="1" applyFill="1" applyBorder="1" applyAlignment="1">
      <alignment vertical="center" wrapText="1"/>
    </xf>
    <xf numFmtId="164" fontId="35" fillId="9" borderId="76" xfId="3" applyFont="1" applyFill="1" applyBorder="1" applyAlignment="1">
      <alignment vertical="center" wrapText="1"/>
    </xf>
    <xf numFmtId="0" fontId="44" fillId="10" borderId="52" xfId="0" applyFont="1" applyFill="1" applyBorder="1" applyAlignment="1">
      <alignment horizontal="left" vertical="top" wrapText="1"/>
    </xf>
    <xf numFmtId="0" fontId="44" fillId="10" borderId="44" xfId="0" applyFont="1" applyFill="1" applyBorder="1" applyAlignment="1">
      <alignment horizontal="left" vertical="top" wrapText="1"/>
    </xf>
    <xf numFmtId="164" fontId="44" fillId="10" borderId="44" xfId="3" applyFont="1" applyFill="1" applyBorder="1" applyAlignment="1">
      <alignment vertical="center" wrapText="1"/>
    </xf>
    <xf numFmtId="164" fontId="44" fillId="10" borderId="76" xfId="3" applyFont="1" applyFill="1" applyBorder="1" applyAlignment="1">
      <alignment vertical="center" wrapText="1"/>
    </xf>
    <xf numFmtId="0" fontId="44" fillId="3" borderId="24" xfId="0" applyFont="1" applyFill="1" applyBorder="1" applyAlignment="1">
      <alignment horizontal="left" vertical="top" wrapText="1"/>
    </xf>
    <xf numFmtId="0" fontId="44" fillId="3" borderId="80" xfId="0" applyFont="1" applyFill="1" applyBorder="1" applyAlignment="1">
      <alignment horizontal="left" vertical="top" wrapText="1"/>
    </xf>
    <xf numFmtId="0" fontId="44" fillId="3" borderId="29" xfId="0" applyFont="1" applyFill="1" applyBorder="1" applyAlignment="1">
      <alignment horizontal="left" vertical="top" wrapText="1"/>
    </xf>
    <xf numFmtId="0" fontId="44" fillId="9" borderId="75" xfId="0" applyFont="1" applyFill="1" applyBorder="1" applyAlignment="1">
      <alignment vertical="center" wrapText="1"/>
    </xf>
    <xf numFmtId="0" fontId="44" fillId="9" borderId="44" xfId="0" applyFont="1" applyFill="1" applyBorder="1" applyAlignment="1">
      <alignment vertical="center" wrapText="1"/>
    </xf>
    <xf numFmtId="20" fontId="50" fillId="9" borderId="44" xfId="0" quotePrefix="1" applyNumberFormat="1" applyFont="1" applyFill="1" applyBorder="1" applyAlignment="1">
      <alignment horizontal="left" vertical="center" wrapText="1"/>
    </xf>
    <xf numFmtId="0" fontId="50" fillId="9" borderId="44" xfId="0" applyFont="1" applyFill="1" applyBorder="1" applyAlignment="1">
      <alignment horizontal="left" vertical="center" wrapText="1"/>
    </xf>
    <xf numFmtId="0" fontId="50" fillId="9" borderId="44" xfId="0" applyFont="1" applyFill="1" applyBorder="1" applyAlignment="1">
      <alignment vertical="center" wrapText="1"/>
    </xf>
    <xf numFmtId="0" fontId="44" fillId="9" borderId="44" xfId="0" applyFont="1" applyFill="1" applyBorder="1" applyAlignment="1">
      <alignment horizontal="center" vertical="center" wrapText="1"/>
    </xf>
    <xf numFmtId="9" fontId="44" fillId="9" borderId="44" xfId="0" applyNumberFormat="1" applyFont="1" applyFill="1" applyBorder="1" applyAlignment="1">
      <alignment horizontal="center" vertical="center" wrapText="1"/>
    </xf>
    <xf numFmtId="41" fontId="44" fillId="9" borderId="44" xfId="4" applyFont="1" applyFill="1" applyBorder="1" applyAlignment="1">
      <alignment horizontal="center" vertical="center" wrapText="1"/>
    </xf>
    <xf numFmtId="9" fontId="44" fillId="9" borderId="44" xfId="0" applyNumberFormat="1" applyFont="1" applyFill="1" applyBorder="1" applyAlignment="1">
      <alignment vertical="center" wrapText="1"/>
    </xf>
    <xf numFmtId="41" fontId="44" fillId="9" borderId="76" xfId="4" applyFont="1" applyFill="1" applyBorder="1" applyAlignment="1">
      <alignment horizontal="center" vertical="center" wrapText="1"/>
    </xf>
    <xf numFmtId="0" fontId="50" fillId="10" borderId="44" xfId="0" quotePrefix="1" applyFont="1" applyFill="1" applyBorder="1" applyAlignment="1">
      <alignment horizontal="left" vertical="center" wrapText="1"/>
    </xf>
    <xf numFmtId="0" fontId="50" fillId="10" borderId="44" xfId="0" applyFont="1" applyFill="1" applyBorder="1" applyAlignment="1">
      <alignment horizontal="left" vertical="center" wrapText="1"/>
    </xf>
    <xf numFmtId="0" fontId="50" fillId="10" borderId="44" xfId="0" applyFont="1" applyFill="1" applyBorder="1" applyAlignment="1">
      <alignment vertical="center" wrapText="1"/>
    </xf>
    <xf numFmtId="9" fontId="44" fillId="10" borderId="44" xfId="0" applyNumberFormat="1" applyFont="1" applyFill="1" applyBorder="1" applyAlignment="1">
      <alignment vertical="center" wrapText="1"/>
    </xf>
    <xf numFmtId="0" fontId="50" fillId="3" borderId="44" xfId="0" quotePrefix="1" applyFont="1" applyFill="1" applyBorder="1" applyAlignment="1">
      <alignment horizontal="left" vertical="center" wrapText="1"/>
    </xf>
    <xf numFmtId="0" fontId="50" fillId="3" borderId="44" xfId="0" applyFont="1" applyFill="1" applyBorder="1" applyAlignment="1">
      <alignment horizontal="left" vertical="center" wrapText="1"/>
    </xf>
    <xf numFmtId="0" fontId="50" fillId="3" borderId="44" xfId="0" applyFont="1" applyFill="1" applyBorder="1" applyAlignment="1">
      <alignment vertical="center" wrapText="1"/>
    </xf>
    <xf numFmtId="0" fontId="35" fillId="9" borderId="44" xfId="0" applyFont="1" applyFill="1" applyBorder="1" applyAlignment="1">
      <alignment horizontal="center" vertical="center" wrapText="1"/>
    </xf>
    <xf numFmtId="9" fontId="35" fillId="9" borderId="44" xfId="0" applyNumberFormat="1" applyFont="1" applyFill="1" applyBorder="1" applyAlignment="1">
      <alignment vertical="center" wrapText="1"/>
    </xf>
    <xf numFmtId="41" fontId="35" fillId="9" borderId="76" xfId="4" applyFont="1" applyFill="1" applyBorder="1" applyAlignment="1">
      <alignment horizontal="center" vertical="center" wrapText="1"/>
    </xf>
    <xf numFmtId="0" fontId="44" fillId="10" borderId="44" xfId="0" quotePrefix="1" applyFont="1" applyFill="1" applyBorder="1" applyAlignment="1">
      <alignment horizontal="left" vertical="center" wrapText="1"/>
    </xf>
    <xf numFmtId="168" fontId="44" fillId="10" borderId="44" xfId="19" applyNumberFormat="1" applyFont="1" applyFill="1" applyBorder="1" applyAlignment="1">
      <alignment horizontal="center" vertical="center" wrapText="1"/>
    </xf>
    <xf numFmtId="168" fontId="44" fillId="0" borderId="44" xfId="19" applyNumberFormat="1" applyFont="1" applyFill="1" applyBorder="1" applyAlignment="1">
      <alignment horizontal="center" vertical="center" wrapText="1"/>
    </xf>
    <xf numFmtId="165" fontId="44" fillId="3" borderId="44" xfId="19" applyFont="1" applyFill="1" applyBorder="1" applyAlignment="1">
      <alignment horizontal="center" vertical="center" wrapText="1"/>
    </xf>
    <xf numFmtId="167" fontId="46" fillId="0" borderId="78" xfId="19" applyNumberFormat="1" applyFont="1" applyFill="1" applyBorder="1" applyAlignment="1">
      <alignment horizontal="center" vertical="center" wrapText="1"/>
    </xf>
    <xf numFmtId="0" fontId="44" fillId="3" borderId="75" xfId="0" applyFont="1" applyFill="1" applyBorder="1" applyAlignment="1">
      <alignment vertical="top" wrapText="1"/>
    </xf>
    <xf numFmtId="0" fontId="44" fillId="3" borderId="44" xfId="0" applyFont="1" applyFill="1" applyBorder="1" applyAlignment="1">
      <alignment vertical="top" wrapText="1"/>
    </xf>
    <xf numFmtId="0" fontId="44" fillId="3" borderId="44" xfId="0" quotePrefix="1" applyFont="1" applyFill="1" applyBorder="1" applyAlignment="1">
      <alignment horizontal="left" vertical="top" wrapText="1"/>
    </xf>
    <xf numFmtId="0" fontId="44" fillId="3" borderId="44" xfId="0" applyFont="1" applyFill="1" applyBorder="1" applyAlignment="1">
      <alignment horizontal="left" vertical="top" wrapText="1"/>
    </xf>
    <xf numFmtId="0" fontId="45" fillId="0" borderId="0" xfId="0" applyFont="1" applyAlignment="1">
      <alignment vertical="center" wrapText="1"/>
    </xf>
    <xf numFmtId="165" fontId="44" fillId="3" borderId="44" xfId="19" applyFont="1" applyFill="1" applyBorder="1" applyAlignment="1">
      <alignment vertical="center" wrapText="1"/>
    </xf>
    <xf numFmtId="0" fontId="39" fillId="0" borderId="0" xfId="0" applyFont="1" applyAlignment="1">
      <alignment wrapText="1"/>
    </xf>
    <xf numFmtId="164" fontId="39" fillId="0" borderId="0" xfId="0" applyNumberFormat="1" applyFont="1" applyAlignment="1">
      <alignment wrapText="1"/>
    </xf>
    <xf numFmtId="0" fontId="44" fillId="3" borderId="82" xfId="0" applyFont="1" applyFill="1" applyBorder="1" applyAlignment="1">
      <alignment vertical="top" wrapText="1"/>
    </xf>
    <xf numFmtId="0" fontId="44" fillId="3" borderId="39" xfId="0" applyFont="1" applyFill="1" applyBorder="1" applyAlignment="1">
      <alignment vertical="top" wrapText="1"/>
    </xf>
    <xf numFmtId="0" fontId="44" fillId="3" borderId="39" xfId="0" applyFont="1" applyFill="1" applyBorder="1" applyAlignment="1">
      <alignment horizontal="left" vertical="top" wrapText="1"/>
    </xf>
    <xf numFmtId="0" fontId="44" fillId="3" borderId="39" xfId="0" applyFont="1" applyFill="1" applyBorder="1" applyAlignment="1">
      <alignment vertical="center" wrapText="1"/>
    </xf>
    <xf numFmtId="1" fontId="44" fillId="3" borderId="39" xfId="0" applyNumberFormat="1" applyFont="1" applyFill="1" applyBorder="1" applyAlignment="1">
      <alignment horizontal="center" vertical="center" wrapText="1"/>
    </xf>
    <xf numFmtId="164" fontId="44" fillId="3" borderId="39" xfId="3" applyFont="1" applyFill="1" applyBorder="1" applyAlignment="1">
      <alignment vertical="center" wrapText="1"/>
    </xf>
    <xf numFmtId="41" fontId="44" fillId="3" borderId="39" xfId="4" applyFont="1" applyFill="1" applyBorder="1" applyAlignment="1">
      <alignment vertical="center" wrapText="1"/>
    </xf>
    <xf numFmtId="1" fontId="44" fillId="3" borderId="39" xfId="0" applyNumberFormat="1" applyFont="1" applyFill="1" applyBorder="1" applyAlignment="1">
      <alignment vertical="center" wrapText="1"/>
    </xf>
    <xf numFmtId="164" fontId="44" fillId="3" borderId="83" xfId="3" applyFont="1" applyFill="1" applyBorder="1" applyAlignment="1">
      <alignment vertical="center" wrapText="1"/>
    </xf>
    <xf numFmtId="0" fontId="44" fillId="0" borderId="30" xfId="0" applyFont="1" applyBorder="1" applyAlignment="1">
      <alignment vertical="top" wrapText="1"/>
    </xf>
    <xf numFmtId="0" fontId="44" fillId="0" borderId="31" xfId="0" applyFont="1" applyBorder="1" applyAlignment="1">
      <alignment vertical="top" wrapText="1"/>
    </xf>
    <xf numFmtId="0" fontId="44" fillId="0" borderId="31" xfId="0" applyFont="1" applyBorder="1" applyAlignment="1">
      <alignment horizontal="left" vertical="top" wrapText="1"/>
    </xf>
    <xf numFmtId="0" fontId="44" fillId="0" borderId="31" xfId="0" applyFont="1" applyBorder="1" applyAlignment="1">
      <alignment vertical="center" wrapText="1"/>
    </xf>
    <xf numFmtId="164" fontId="44" fillId="0" borderId="31" xfId="15" applyNumberFormat="1" applyFont="1" applyBorder="1" applyAlignment="1">
      <alignment vertical="center" wrapText="1"/>
    </xf>
    <xf numFmtId="0" fontId="44" fillId="0" borderId="0" xfId="0" applyFont="1" applyAlignment="1">
      <alignment vertical="top" wrapText="1"/>
    </xf>
    <xf numFmtId="0" fontId="44" fillId="0" borderId="0" xfId="0" applyFont="1" applyAlignment="1">
      <alignment horizontal="left" vertical="top" wrapText="1"/>
    </xf>
    <xf numFmtId="41" fontId="44" fillId="0" borderId="0" xfId="4" applyFont="1" applyAlignment="1">
      <alignment vertical="top" wrapText="1"/>
    </xf>
    <xf numFmtId="164" fontId="44" fillId="0" borderId="0" xfId="3" applyFont="1" applyAlignment="1">
      <alignment vertical="top" wrapText="1"/>
    </xf>
    <xf numFmtId="164" fontId="44" fillId="0" borderId="0" xfId="3" applyFont="1" applyAlignment="1">
      <alignment wrapText="1"/>
    </xf>
    <xf numFmtId="164" fontId="44" fillId="0" borderId="0" xfId="1" applyFont="1" applyAlignment="1">
      <alignment vertical="top" wrapText="1"/>
    </xf>
    <xf numFmtId="164" fontId="44" fillId="0" borderId="0" xfId="0" applyNumberFormat="1" applyFont="1" applyAlignment="1">
      <alignment vertical="top" wrapText="1"/>
    </xf>
    <xf numFmtId="164" fontId="44" fillId="0" borderId="0" xfId="3" applyFont="1" applyBorder="1" applyAlignment="1">
      <alignment vertical="top" wrapText="1"/>
    </xf>
    <xf numFmtId="0" fontId="44" fillId="0" borderId="0" xfId="0" applyFont="1" applyAlignment="1">
      <alignment wrapText="1"/>
    </xf>
    <xf numFmtId="0" fontId="44" fillId="0" borderId="0" xfId="0" applyFont="1" applyAlignment="1">
      <alignment horizontal="left" wrapText="1"/>
    </xf>
    <xf numFmtId="164" fontId="35" fillId="0" borderId="31" xfId="15" applyNumberFormat="1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164" fontId="35" fillId="3" borderId="34" xfId="3" applyFont="1" applyFill="1" applyBorder="1" applyAlignment="1">
      <alignment vertical="center" wrapText="1"/>
    </xf>
    <xf numFmtId="164" fontId="44" fillId="0" borderId="0" xfId="1" applyFont="1" applyBorder="1" applyAlignment="1">
      <alignment wrapText="1"/>
    </xf>
    <xf numFmtId="164" fontId="44" fillId="0" borderId="0" xfId="1" applyFont="1" applyBorder="1" applyAlignment="1">
      <alignment vertical="top" wrapText="1"/>
    </xf>
    <xf numFmtId="164" fontId="44" fillId="0" borderId="0" xfId="3" applyFont="1" applyBorder="1" applyAlignment="1">
      <alignment wrapText="1"/>
    </xf>
    <xf numFmtId="0" fontId="35" fillId="0" borderId="0" xfId="0" applyFont="1" applyAlignment="1"/>
    <xf numFmtId="164" fontId="51" fillId="3" borderId="44" xfId="21" applyNumberForma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9" fillId="0" borderId="4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65" xfId="0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/>
    </xf>
    <xf numFmtId="0" fontId="28" fillId="0" borderId="5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2" fontId="11" fillId="3" borderId="50" xfId="0" applyNumberFormat="1" applyFont="1" applyFill="1" applyBorder="1" applyAlignment="1">
      <alignment horizontal="center" vertical="center" wrapText="1"/>
    </xf>
    <xf numFmtId="2" fontId="11" fillId="3" borderId="29" xfId="0" applyNumberFormat="1" applyFont="1" applyFill="1" applyBorder="1" applyAlignment="1">
      <alignment horizontal="center" vertical="center" wrapText="1"/>
    </xf>
    <xf numFmtId="2" fontId="11" fillId="3" borderId="52" xfId="0" applyNumberFormat="1" applyFont="1" applyFill="1" applyBorder="1" applyAlignment="1">
      <alignment horizontal="center" vertical="center" wrapText="1"/>
    </xf>
    <xf numFmtId="10" fontId="11" fillId="3" borderId="19" xfId="0" applyNumberFormat="1" applyFont="1" applyFill="1" applyBorder="1" applyAlignment="1">
      <alignment horizontal="center" vertical="center" wrapText="1"/>
    </xf>
    <xf numFmtId="10" fontId="11" fillId="3" borderId="45" xfId="0" applyNumberFormat="1" applyFont="1" applyFill="1" applyBorder="1" applyAlignment="1">
      <alignment horizontal="center" vertical="center" wrapText="1"/>
    </xf>
    <xf numFmtId="10" fontId="11" fillId="3" borderId="47" xfId="0" applyNumberFormat="1" applyFont="1" applyFill="1" applyBorder="1" applyAlignment="1">
      <alignment horizontal="center" vertical="center" wrapText="1"/>
    </xf>
    <xf numFmtId="10" fontId="11" fillId="3" borderId="57" xfId="0" applyNumberFormat="1" applyFont="1" applyFill="1" applyBorder="1" applyAlignment="1">
      <alignment horizontal="center" vertical="center" wrapText="1"/>
    </xf>
    <xf numFmtId="2" fontId="11" fillId="3" borderId="57" xfId="0" applyNumberFormat="1" applyFont="1" applyFill="1" applyBorder="1" applyAlignment="1">
      <alignment horizontal="center" vertical="center" wrapText="1"/>
    </xf>
    <xf numFmtId="2" fontId="11" fillId="3" borderId="45" xfId="0" applyNumberFormat="1" applyFont="1" applyFill="1" applyBorder="1" applyAlignment="1">
      <alignment horizontal="center" vertical="center" wrapText="1"/>
    </xf>
    <xf numFmtId="2" fontId="11" fillId="3" borderId="47" xfId="0" applyNumberFormat="1" applyFont="1" applyFill="1" applyBorder="1" applyAlignment="1">
      <alignment horizontal="center" vertical="center" wrapText="1"/>
    </xf>
    <xf numFmtId="10" fontId="11" fillId="3" borderId="48" xfId="0" applyNumberFormat="1" applyFont="1" applyFill="1" applyBorder="1" applyAlignment="1">
      <alignment horizontal="center" vertical="center" wrapText="1"/>
    </xf>
    <xf numFmtId="10" fontId="11" fillId="3" borderId="35" xfId="0" applyNumberFormat="1" applyFont="1" applyFill="1" applyBorder="1" applyAlignment="1">
      <alignment horizontal="center" vertical="center" wrapText="1"/>
    </xf>
    <xf numFmtId="10" fontId="11" fillId="3" borderId="62" xfId="0" applyNumberFormat="1" applyFont="1" applyFill="1" applyBorder="1" applyAlignment="1">
      <alignment horizontal="center" vertical="center" wrapText="1"/>
    </xf>
    <xf numFmtId="10" fontId="11" fillId="3" borderId="63" xfId="0" applyNumberFormat="1" applyFont="1" applyFill="1" applyBorder="1" applyAlignment="1">
      <alignment horizontal="center" vertical="center" wrapText="1"/>
    </xf>
    <xf numFmtId="2" fontId="11" fillId="3" borderId="63" xfId="0" applyNumberFormat="1" applyFont="1" applyFill="1" applyBorder="1" applyAlignment="1">
      <alignment horizontal="center" vertical="center" wrapText="1"/>
    </xf>
    <xf numFmtId="2" fontId="11" fillId="3" borderId="35" xfId="0" applyNumberFormat="1" applyFont="1" applyFill="1" applyBorder="1" applyAlignment="1">
      <alignment horizontal="center" vertical="center" wrapText="1"/>
    </xf>
    <xf numFmtId="2" fontId="11" fillId="3" borderId="62" xfId="0" applyNumberFormat="1" applyFont="1" applyFill="1" applyBorder="1" applyAlignment="1">
      <alignment horizontal="center" vertical="center" wrapText="1"/>
    </xf>
    <xf numFmtId="10" fontId="11" fillId="3" borderId="37" xfId="0" applyNumberFormat="1" applyFont="1" applyFill="1" applyBorder="1" applyAlignment="1">
      <alignment horizontal="center" vertical="center" wrapText="1"/>
    </xf>
    <xf numFmtId="10" fontId="11" fillId="3" borderId="29" xfId="0" applyNumberFormat="1" applyFont="1" applyFill="1" applyBorder="1" applyAlignment="1">
      <alignment horizontal="center" vertical="center" wrapText="1"/>
    </xf>
    <xf numFmtId="10" fontId="11" fillId="3" borderId="52" xfId="0" applyNumberFormat="1" applyFont="1" applyFill="1" applyBorder="1" applyAlignment="1">
      <alignment horizontal="center" vertical="center" wrapText="1"/>
    </xf>
    <xf numFmtId="10" fontId="11" fillId="3" borderId="50" xfId="0" applyNumberFormat="1" applyFont="1" applyFill="1" applyBorder="1" applyAlignment="1">
      <alignment horizontal="center" vertical="center" wrapText="1"/>
    </xf>
    <xf numFmtId="0" fontId="26" fillId="0" borderId="4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26" fillId="0" borderId="50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3" borderId="50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5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1" fillId="0" borderId="24" xfId="0" applyFont="1" applyBorder="1" applyAlignment="1">
      <alignment horizontal="justify" vertical="top" wrapText="1"/>
    </xf>
    <xf numFmtId="0" fontId="7" fillId="0" borderId="24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4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5" fillId="0" borderId="17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14" fillId="4" borderId="70" xfId="0" applyFont="1" applyFill="1" applyBorder="1" applyAlignment="1">
      <alignment horizontal="left" vertical="center" wrapText="1"/>
    </xf>
    <xf numFmtId="0" fontId="14" fillId="4" borderId="71" xfId="0" applyFont="1" applyFill="1" applyBorder="1" applyAlignment="1">
      <alignment horizontal="left" vertical="center" wrapText="1"/>
    </xf>
    <xf numFmtId="0" fontId="14" fillId="4" borderId="72" xfId="0" applyFont="1" applyFill="1" applyBorder="1" applyAlignment="1">
      <alignment horizontal="left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14" fillId="4" borderId="40" xfId="0" applyFont="1" applyFill="1" applyBorder="1" applyAlignment="1">
      <alignment horizontal="left" vertical="center" wrapText="1"/>
    </xf>
    <xf numFmtId="0" fontId="14" fillId="4" borderId="53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4" borderId="68" xfId="0" applyFont="1" applyFill="1" applyBorder="1" applyAlignment="1">
      <alignment horizontal="left" vertical="center" wrapText="1"/>
    </xf>
    <xf numFmtId="0" fontId="17" fillId="4" borderId="67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42" xfId="0" applyFont="1" applyFill="1" applyBorder="1" applyAlignment="1">
      <alignment horizontal="left" vertical="center" wrapText="1"/>
    </xf>
    <xf numFmtId="0" fontId="14" fillId="4" borderId="43" xfId="0" applyFont="1" applyFill="1" applyBorder="1" applyAlignment="1">
      <alignment horizontal="left" vertical="center" wrapText="1"/>
    </xf>
    <xf numFmtId="0" fontId="14" fillId="4" borderId="69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vertical="center" wrapText="1"/>
    </xf>
  </cellXfs>
  <cellStyles count="22">
    <cellStyle name="Comma" xfId="19" builtinId="3"/>
    <cellStyle name="Comma [0]" xfId="1" builtinId="6"/>
    <cellStyle name="Comma [0] 2" xfId="2" xr:uid="{00000000-0005-0000-0000-000031000000}"/>
    <cellStyle name="Comma [0] 2 2" xfId="3" xr:uid="{00000000-0005-0000-0000-000032000000}"/>
    <cellStyle name="Comma [0] 3" xfId="4" xr:uid="{00000000-0005-0000-0000-000033000000}"/>
    <cellStyle name="Comma [0] 3 2" xfId="5" xr:uid="{00000000-0005-0000-0000-000034000000}"/>
    <cellStyle name="Comma [0] 4" xfId="6" xr:uid="{00000000-0005-0000-0000-000035000000}"/>
    <cellStyle name="Comma 2" xfId="7" xr:uid="{00000000-0005-0000-0000-000036000000}"/>
    <cellStyle name="Comma 3" xfId="8" xr:uid="{00000000-0005-0000-0000-000037000000}"/>
    <cellStyle name="Hyperlink" xfId="21" builtinId="8"/>
    <cellStyle name="Normal" xfId="0" builtinId="0"/>
    <cellStyle name="Normal 2" xfId="9" xr:uid="{00000000-0005-0000-0000-000038000000}"/>
    <cellStyle name="Normal 2 2" xfId="10" xr:uid="{00000000-0005-0000-0000-000039000000}"/>
    <cellStyle name="Normal 2 2 2" xfId="11" xr:uid="{00000000-0005-0000-0000-00003A000000}"/>
    <cellStyle name="Normal 3" xfId="12" xr:uid="{00000000-0005-0000-0000-00003B000000}"/>
    <cellStyle name="Normal 4" xfId="13" xr:uid="{00000000-0005-0000-0000-00003C000000}"/>
    <cellStyle name="Normal 5" xfId="14" xr:uid="{00000000-0005-0000-0000-00003D000000}"/>
    <cellStyle name="Normal 6" xfId="15" xr:uid="{00000000-0005-0000-0000-00003E000000}"/>
    <cellStyle name="Normal 7" xfId="16" xr:uid="{00000000-0005-0000-0000-00003F000000}"/>
    <cellStyle name="Normal 8" xfId="17" xr:uid="{00000000-0005-0000-0000-000040000000}"/>
    <cellStyle name="Percent" xfId="20" builtinId="5"/>
    <cellStyle name="Percent 2" xfId="18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8"/>
  <sheetViews>
    <sheetView topLeftCell="A8" workbookViewId="0">
      <selection activeCell="A2" sqref="A2:Q2"/>
    </sheetView>
  </sheetViews>
  <sheetFormatPr defaultColWidth="8.7109375" defaultRowHeight="12.75"/>
  <cols>
    <col min="1" max="1" width="3.42578125" style="142" customWidth="1"/>
    <col min="2" max="2" width="36.140625" style="142" customWidth="1"/>
    <col min="3" max="3" width="6.5703125" style="142" customWidth="1"/>
    <col min="4" max="4" width="6.85546875" style="142" customWidth="1"/>
    <col min="5" max="5" width="7.5703125" style="142" customWidth="1"/>
    <col min="6" max="6" width="6.5703125" style="142" customWidth="1"/>
    <col min="7" max="8" width="6.42578125" style="142" customWidth="1"/>
    <col min="9" max="9" width="11" style="142" customWidth="1"/>
    <col min="10" max="10" width="6.140625" style="142" customWidth="1"/>
    <col min="11" max="12" width="7.5703125" style="142" customWidth="1"/>
    <col min="13" max="13" width="8.28515625" style="142" customWidth="1"/>
    <col min="14" max="15" width="6.5703125" style="142" customWidth="1"/>
    <col min="16" max="16" width="7.28515625" style="142" customWidth="1"/>
    <col min="17" max="17" width="9.140625" style="142" customWidth="1"/>
    <col min="18" max="18" width="3.7109375" style="142" customWidth="1"/>
    <col min="19" max="19" width="2.140625" style="142" customWidth="1"/>
    <col min="20" max="16384" width="8.7109375" style="142"/>
  </cols>
  <sheetData>
    <row r="2" spans="1:17">
      <c r="A2" s="390" t="s">
        <v>383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</row>
    <row r="3" spans="1:17">
      <c r="A3" s="390" t="s">
        <v>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</row>
    <row r="4" spans="1:17">
      <c r="A4" s="390" t="s">
        <v>136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</row>
    <row r="5" spans="1:17">
      <c r="A5" s="390" t="s">
        <v>1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</row>
    <row r="8" spans="1:17">
      <c r="A8" s="159"/>
      <c r="B8" s="395" t="s">
        <v>2</v>
      </c>
      <c r="C8" s="159"/>
      <c r="D8" s="159"/>
      <c r="E8" s="159"/>
      <c r="F8" s="160"/>
      <c r="G8" s="161"/>
      <c r="H8" s="161"/>
      <c r="I8" s="161"/>
      <c r="J8" s="160"/>
      <c r="K8" s="161"/>
      <c r="L8" s="161"/>
      <c r="M8" s="161"/>
      <c r="N8" s="160"/>
      <c r="O8" s="161"/>
      <c r="P8" s="161"/>
      <c r="Q8" s="171"/>
    </row>
    <row r="9" spans="1:17">
      <c r="A9" s="394" t="s">
        <v>3</v>
      </c>
      <c r="B9" s="396"/>
      <c r="C9" s="163" t="s">
        <v>4</v>
      </c>
      <c r="D9" s="163" t="s">
        <v>4</v>
      </c>
      <c r="E9" s="163" t="s">
        <v>4</v>
      </c>
      <c r="F9" s="391" t="s">
        <v>5</v>
      </c>
      <c r="G9" s="392"/>
      <c r="H9" s="392"/>
      <c r="I9" s="392"/>
      <c r="J9" s="391" t="s">
        <v>6</v>
      </c>
      <c r="K9" s="392"/>
      <c r="L9" s="392"/>
      <c r="M9" s="392"/>
      <c r="N9" s="391" t="s">
        <v>7</v>
      </c>
      <c r="O9" s="392"/>
      <c r="P9" s="392"/>
      <c r="Q9" s="393"/>
    </row>
    <row r="10" spans="1:17">
      <c r="A10" s="394"/>
      <c r="B10" s="396"/>
      <c r="C10" s="163" t="s">
        <v>8</v>
      </c>
      <c r="D10" s="163" t="s">
        <v>9</v>
      </c>
      <c r="E10" s="163" t="s">
        <v>10</v>
      </c>
      <c r="F10" s="164"/>
      <c r="G10" s="165"/>
      <c r="H10" s="165"/>
      <c r="I10" s="165"/>
      <c r="J10" s="164"/>
      <c r="K10" s="165"/>
      <c r="L10" s="165"/>
      <c r="M10" s="165"/>
      <c r="N10" s="164"/>
      <c r="O10" s="165"/>
      <c r="P10" s="165"/>
      <c r="Q10" s="172"/>
    </row>
    <row r="11" spans="1:17">
      <c r="A11" s="163"/>
      <c r="B11" s="397"/>
      <c r="C11" s="163"/>
      <c r="D11" s="163"/>
      <c r="E11" s="163" t="s">
        <v>11</v>
      </c>
      <c r="F11" s="166">
        <v>2021</v>
      </c>
      <c r="G11" s="166">
        <v>2022</v>
      </c>
      <c r="H11" s="166">
        <v>2023</v>
      </c>
      <c r="I11" s="166">
        <v>2024</v>
      </c>
      <c r="J11" s="166">
        <v>2021</v>
      </c>
      <c r="K11" s="166">
        <v>2022</v>
      </c>
      <c r="L11" s="166">
        <v>2023</v>
      </c>
      <c r="M11" s="166">
        <v>2024</v>
      </c>
      <c r="N11" s="166">
        <v>2021</v>
      </c>
      <c r="O11" s="166">
        <v>2022</v>
      </c>
      <c r="P11" s="166">
        <v>2023</v>
      </c>
      <c r="Q11" s="166">
        <v>2024</v>
      </c>
    </row>
    <row r="12" spans="1:17">
      <c r="A12" s="166">
        <v>1</v>
      </c>
      <c r="B12" s="166">
        <v>2</v>
      </c>
      <c r="C12" s="166">
        <v>3</v>
      </c>
      <c r="D12" s="166">
        <v>4</v>
      </c>
      <c r="E12" s="166">
        <v>5</v>
      </c>
      <c r="F12" s="166">
        <v>6</v>
      </c>
      <c r="G12" s="166">
        <v>7</v>
      </c>
      <c r="H12" s="166">
        <v>8</v>
      </c>
      <c r="I12" s="166">
        <v>9</v>
      </c>
      <c r="J12" s="166">
        <v>11</v>
      </c>
      <c r="K12" s="166">
        <v>12</v>
      </c>
      <c r="L12" s="166">
        <v>13</v>
      </c>
      <c r="M12" s="166">
        <v>14</v>
      </c>
      <c r="N12" s="166">
        <v>15</v>
      </c>
      <c r="O12" s="166">
        <v>16</v>
      </c>
      <c r="P12" s="166">
        <v>17</v>
      </c>
      <c r="Q12" s="166">
        <v>18</v>
      </c>
    </row>
    <row r="13" spans="1:17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7">
      <c r="A14" s="162">
        <v>1</v>
      </c>
      <c r="B14" s="173" t="s">
        <v>12</v>
      </c>
      <c r="C14" s="174" t="s">
        <v>13</v>
      </c>
      <c r="D14" s="175" t="s">
        <v>13</v>
      </c>
      <c r="E14" s="176" t="s">
        <v>13</v>
      </c>
      <c r="F14" s="163">
        <v>0</v>
      </c>
      <c r="G14" s="163">
        <v>70.150000000000006</v>
      </c>
      <c r="H14" s="163">
        <v>70.5</v>
      </c>
      <c r="I14" s="163">
        <v>70.900000000000006</v>
      </c>
      <c r="J14" s="163">
        <v>0</v>
      </c>
      <c r="K14" s="163">
        <v>81.540000000000006</v>
      </c>
      <c r="L14" s="163">
        <v>82.64</v>
      </c>
      <c r="M14" s="163">
        <v>79.2</v>
      </c>
      <c r="N14" s="167">
        <v>0</v>
      </c>
      <c r="O14" s="167">
        <f t="shared" ref="O14:Q17" si="0">K14/G14*100</f>
        <v>116.23663578047041</v>
      </c>
      <c r="P14" s="167">
        <f t="shared" si="0"/>
        <v>117.21985815602838</v>
      </c>
      <c r="Q14" s="167">
        <f t="shared" si="0"/>
        <v>111.70662905500706</v>
      </c>
    </row>
    <row r="15" spans="1:17" ht="24">
      <c r="A15" s="162">
        <v>2</v>
      </c>
      <c r="B15" s="173" t="s">
        <v>14</v>
      </c>
      <c r="C15" s="174" t="s">
        <v>13</v>
      </c>
      <c r="D15" s="175" t="s">
        <v>13</v>
      </c>
      <c r="E15" s="176" t="s">
        <v>13</v>
      </c>
      <c r="F15" s="168">
        <v>1</v>
      </c>
      <c r="G15" s="168">
        <v>1</v>
      </c>
      <c r="H15" s="168">
        <v>1</v>
      </c>
      <c r="I15" s="168">
        <v>1</v>
      </c>
      <c r="J15" s="168">
        <v>1</v>
      </c>
      <c r="K15" s="168">
        <v>1</v>
      </c>
      <c r="L15" s="168">
        <v>1</v>
      </c>
      <c r="M15" s="168">
        <v>1</v>
      </c>
      <c r="N15" s="167">
        <f>J15/F15*100</f>
        <v>100</v>
      </c>
      <c r="O15" s="167">
        <f t="shared" si="0"/>
        <v>100</v>
      </c>
      <c r="P15" s="167">
        <f t="shared" si="0"/>
        <v>100</v>
      </c>
      <c r="Q15" s="167">
        <f t="shared" si="0"/>
        <v>100</v>
      </c>
    </row>
    <row r="16" spans="1:17" ht="36">
      <c r="A16" s="162">
        <v>3</v>
      </c>
      <c r="B16" s="173" t="s">
        <v>15</v>
      </c>
      <c r="C16" s="174" t="s">
        <v>13</v>
      </c>
      <c r="D16" s="175" t="s">
        <v>13</v>
      </c>
      <c r="E16" s="176" t="s">
        <v>13</v>
      </c>
      <c r="F16" s="168">
        <v>1</v>
      </c>
      <c r="G16" s="168">
        <v>1</v>
      </c>
      <c r="H16" s="168">
        <v>1</v>
      </c>
      <c r="I16" s="168">
        <v>1</v>
      </c>
      <c r="J16" s="168">
        <v>1</v>
      </c>
      <c r="K16" s="168">
        <v>1</v>
      </c>
      <c r="L16" s="168">
        <v>1</v>
      </c>
      <c r="M16" s="168">
        <v>1</v>
      </c>
      <c r="N16" s="167">
        <f>J16/F16*100</f>
        <v>100</v>
      </c>
      <c r="O16" s="167">
        <f t="shared" si="0"/>
        <v>100</v>
      </c>
      <c r="P16" s="167">
        <f t="shared" si="0"/>
        <v>100</v>
      </c>
      <c r="Q16" s="167">
        <f t="shared" si="0"/>
        <v>100</v>
      </c>
    </row>
    <row r="17" spans="1:17" ht="48">
      <c r="A17" s="162">
        <v>4</v>
      </c>
      <c r="B17" s="173" t="s">
        <v>16</v>
      </c>
      <c r="C17" s="174" t="s">
        <v>13</v>
      </c>
      <c r="D17" s="175" t="s">
        <v>13</v>
      </c>
      <c r="E17" s="176" t="s">
        <v>13</v>
      </c>
      <c r="F17" s="168">
        <v>1</v>
      </c>
      <c r="G17" s="168">
        <v>1</v>
      </c>
      <c r="H17" s="168">
        <v>1</v>
      </c>
      <c r="I17" s="168">
        <v>1</v>
      </c>
      <c r="J17" s="168">
        <v>1</v>
      </c>
      <c r="K17" s="168">
        <v>1</v>
      </c>
      <c r="L17" s="168">
        <v>1</v>
      </c>
      <c r="M17" s="168">
        <v>1</v>
      </c>
      <c r="N17" s="167">
        <f>J17/F17*100</f>
        <v>100</v>
      </c>
      <c r="O17" s="167">
        <f t="shared" si="0"/>
        <v>100</v>
      </c>
      <c r="P17" s="167">
        <f t="shared" si="0"/>
        <v>100</v>
      </c>
      <c r="Q17" s="167">
        <f t="shared" si="0"/>
        <v>100</v>
      </c>
    </row>
    <row r="18" spans="1:17">
      <c r="A18" s="169"/>
      <c r="B18" s="170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</sheetData>
  <mergeCells count="9">
    <mergeCell ref="A2:Q2"/>
    <mergeCell ref="A3:Q3"/>
    <mergeCell ref="A4:Q4"/>
    <mergeCell ref="A5:Q5"/>
    <mergeCell ref="F9:I9"/>
    <mergeCell ref="J9:M9"/>
    <mergeCell ref="N9:Q9"/>
    <mergeCell ref="A9:A10"/>
    <mergeCell ref="B8:B11"/>
  </mergeCells>
  <pageMargins left="0.6" right="0.511811023622047" top="0.74803149606299202" bottom="0.74803149606299202" header="0.31496062992126" footer="0.31496062992126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5"/>
  <sheetViews>
    <sheetView workbookViewId="0">
      <selection activeCell="P18" sqref="A2:P18"/>
    </sheetView>
  </sheetViews>
  <sheetFormatPr defaultColWidth="8.7109375" defaultRowHeight="12.75"/>
  <cols>
    <col min="1" max="1" width="33.85546875" style="142" customWidth="1"/>
    <col min="2" max="10" width="7.5703125" style="143" customWidth="1"/>
    <col min="11" max="14" width="7.85546875" style="142" customWidth="1"/>
    <col min="15" max="16" width="10.140625" style="142" customWidth="1"/>
    <col min="17" max="17" width="2.7109375" style="142" customWidth="1"/>
    <col min="18" max="16384" width="8.7109375" style="142"/>
  </cols>
  <sheetData>
    <row r="2" spans="1:16" ht="14.45" customHeight="1">
      <c r="A2" s="390" t="s">
        <v>17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</row>
    <row r="3" spans="1:16" ht="14.45" customHeight="1">
      <c r="A3" s="390" t="s">
        <v>18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</row>
    <row r="4" spans="1:16" ht="14.45" customHeight="1">
      <c r="A4" s="390" t="s">
        <v>136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ht="14.45" customHeight="1">
      <c r="A5" s="390" t="s">
        <v>1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</row>
    <row r="6" spans="1:16" ht="14.45" customHeight="1">
      <c r="A6" s="390" t="s">
        <v>19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</row>
    <row r="7" spans="1:16" ht="14.45" customHeight="1"/>
    <row r="8" spans="1:16" ht="14.45" customHeight="1">
      <c r="A8" s="399" t="s">
        <v>20</v>
      </c>
      <c r="B8" s="144"/>
      <c r="C8" s="145"/>
      <c r="D8" s="145"/>
      <c r="E8" s="145"/>
      <c r="F8" s="145"/>
      <c r="G8" s="144"/>
      <c r="H8" s="145"/>
      <c r="I8" s="145"/>
      <c r="J8" s="145"/>
      <c r="K8" s="401" t="s">
        <v>21</v>
      </c>
      <c r="L8" s="402"/>
      <c r="M8" s="402"/>
      <c r="N8" s="403"/>
      <c r="O8" s="401" t="s">
        <v>22</v>
      </c>
      <c r="P8" s="403"/>
    </row>
    <row r="9" spans="1:16" ht="14.45" customHeight="1">
      <c r="A9" s="400"/>
      <c r="B9" s="398" t="s">
        <v>23</v>
      </c>
      <c r="C9" s="390"/>
      <c r="D9" s="390"/>
      <c r="E9" s="390"/>
      <c r="F9" s="390"/>
      <c r="G9" s="398" t="s">
        <v>24</v>
      </c>
      <c r="H9" s="390"/>
      <c r="I9" s="390"/>
      <c r="J9" s="390"/>
      <c r="K9" s="404"/>
      <c r="L9" s="405"/>
      <c r="M9" s="405"/>
      <c r="N9" s="406"/>
      <c r="O9" s="404"/>
      <c r="P9" s="406"/>
    </row>
    <row r="10" spans="1:16" ht="14.45" customHeight="1">
      <c r="A10" s="400"/>
      <c r="B10" s="146"/>
      <c r="C10" s="147"/>
      <c r="D10" s="147"/>
      <c r="E10" s="147"/>
      <c r="F10" s="147"/>
      <c r="G10" s="146"/>
      <c r="H10" s="147"/>
      <c r="I10" s="147"/>
      <c r="J10" s="147"/>
      <c r="K10" s="407"/>
      <c r="L10" s="408"/>
      <c r="M10" s="408"/>
      <c r="N10" s="409"/>
      <c r="O10" s="407"/>
      <c r="P10" s="409"/>
    </row>
    <row r="11" spans="1:16" ht="14.45" customHeight="1">
      <c r="A11" s="148"/>
      <c r="B11" s="149">
        <v>2021</v>
      </c>
      <c r="C11" s="149">
        <v>2022</v>
      </c>
      <c r="D11" s="149">
        <v>2023</v>
      </c>
      <c r="E11" s="149">
        <v>2024</v>
      </c>
      <c r="F11" s="149">
        <v>2025</v>
      </c>
      <c r="G11" s="149">
        <v>2021</v>
      </c>
      <c r="H11" s="149">
        <v>2022</v>
      </c>
      <c r="I11" s="149">
        <v>2023</v>
      </c>
      <c r="J11" s="149">
        <v>2024</v>
      </c>
      <c r="K11" s="149">
        <v>2021</v>
      </c>
      <c r="L11" s="149">
        <v>2022</v>
      </c>
      <c r="M11" s="149">
        <v>2023</v>
      </c>
      <c r="N11" s="149">
        <v>2024</v>
      </c>
      <c r="O11" s="149" t="s">
        <v>25</v>
      </c>
      <c r="P11" s="149" t="s">
        <v>26</v>
      </c>
    </row>
    <row r="12" spans="1:16" ht="14.45" customHeight="1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F12" s="149">
        <v>6</v>
      </c>
      <c r="G12" s="149">
        <v>7</v>
      </c>
      <c r="H12" s="149">
        <v>8</v>
      </c>
      <c r="I12" s="149">
        <v>9</v>
      </c>
      <c r="J12" s="149">
        <v>10</v>
      </c>
      <c r="K12" s="149">
        <v>11</v>
      </c>
      <c r="L12" s="149">
        <v>12</v>
      </c>
      <c r="M12" s="149">
        <v>13</v>
      </c>
      <c r="N12" s="149">
        <v>14</v>
      </c>
      <c r="O12" s="149">
        <v>17</v>
      </c>
      <c r="P12" s="149">
        <v>18</v>
      </c>
    </row>
    <row r="13" spans="1:16" ht="69.75">
      <c r="A13" s="177" t="s">
        <v>27</v>
      </c>
      <c r="B13" s="150">
        <v>2654199969</v>
      </c>
      <c r="C13" s="150">
        <v>3536983200</v>
      </c>
      <c r="D13" s="150">
        <v>4016113200</v>
      </c>
      <c r="E13" s="150">
        <v>4455600000</v>
      </c>
      <c r="F13" s="150">
        <v>4455600000</v>
      </c>
      <c r="G13" s="150">
        <v>404614969</v>
      </c>
      <c r="H13" s="150">
        <v>2542907796</v>
      </c>
      <c r="I13" s="150">
        <v>2712962709</v>
      </c>
      <c r="J13" s="150">
        <v>2898180072</v>
      </c>
      <c r="K13" s="154">
        <f t="shared" ref="K13:M15" si="0">G13/B13*100</f>
        <v>15.244328751629189</v>
      </c>
      <c r="L13" s="154">
        <f t="shared" si="0"/>
        <v>71.894822570828154</v>
      </c>
      <c r="M13" s="154">
        <f t="shared" si="0"/>
        <v>67.551948212017535</v>
      </c>
      <c r="N13" s="154">
        <f t="shared" ref="N13:N17" si="1">J13/F13*100</f>
        <v>65.045786695394554</v>
      </c>
      <c r="O13" s="155"/>
      <c r="P13" s="155"/>
    </row>
    <row r="14" spans="1:16" ht="56.25">
      <c r="A14" s="177" t="s">
        <v>28</v>
      </c>
      <c r="B14" s="150">
        <v>9800000</v>
      </c>
      <c r="C14" s="150">
        <v>49400000</v>
      </c>
      <c r="D14" s="150">
        <v>59280000</v>
      </c>
      <c r="E14" s="150">
        <v>35000000</v>
      </c>
      <c r="F14" s="150">
        <v>35000000</v>
      </c>
      <c r="G14" s="150">
        <v>21976026</v>
      </c>
      <c r="H14" s="150">
        <v>538400</v>
      </c>
      <c r="I14" s="150">
        <v>9091000</v>
      </c>
      <c r="J14" s="150">
        <v>20779000</v>
      </c>
      <c r="K14" s="154">
        <f t="shared" si="0"/>
        <v>224.2451632653061</v>
      </c>
      <c r="L14" s="154">
        <f t="shared" si="0"/>
        <v>1.0898785425101214</v>
      </c>
      <c r="M14" s="154">
        <f t="shared" si="0"/>
        <v>15.335695006747638</v>
      </c>
      <c r="N14" s="154">
        <f t="shared" si="1"/>
        <v>59.368571428571428</v>
      </c>
      <c r="O14" s="155"/>
      <c r="P14" s="155"/>
    </row>
    <row r="15" spans="1:16" ht="69.75">
      <c r="A15" s="177" t="s">
        <v>29</v>
      </c>
      <c r="B15" s="150">
        <v>2085206026</v>
      </c>
      <c r="C15" s="150">
        <v>3457400000</v>
      </c>
      <c r="D15" s="150">
        <v>3453200000</v>
      </c>
      <c r="E15" s="150">
        <v>3386700000</v>
      </c>
      <c r="F15" s="150">
        <v>4769402746</v>
      </c>
      <c r="G15" s="150">
        <v>2073680000</v>
      </c>
      <c r="H15" s="150">
        <v>206050000</v>
      </c>
      <c r="I15" s="150">
        <v>2675508400</v>
      </c>
      <c r="J15" s="150">
        <v>2487341420</v>
      </c>
      <c r="K15" s="154">
        <f t="shared" si="0"/>
        <v>99.447247616960425</v>
      </c>
      <c r="L15" s="154">
        <f t="shared" si="0"/>
        <v>5.9596806849077337</v>
      </c>
      <c r="M15" s="154">
        <f t="shared" si="0"/>
        <v>77.479103440287261</v>
      </c>
      <c r="N15" s="154">
        <f t="shared" si="1"/>
        <v>52.152052415495461</v>
      </c>
      <c r="O15" s="155"/>
      <c r="P15" s="155"/>
    </row>
    <row r="16" spans="1:16" ht="56.25">
      <c r="A16" s="177" t="s">
        <v>30</v>
      </c>
      <c r="B16" s="150">
        <v>0</v>
      </c>
      <c r="C16" s="150">
        <v>30000000</v>
      </c>
      <c r="D16" s="150">
        <v>33000000</v>
      </c>
      <c r="E16" s="150">
        <v>36000000</v>
      </c>
      <c r="F16" s="150">
        <v>36000000</v>
      </c>
      <c r="G16" s="150">
        <v>0</v>
      </c>
      <c r="H16" s="150">
        <v>0</v>
      </c>
      <c r="I16" s="150">
        <v>2000000</v>
      </c>
      <c r="J16" s="150">
        <v>2300000</v>
      </c>
      <c r="K16" s="154">
        <v>0</v>
      </c>
      <c r="L16" s="154">
        <f>H16/C16*100</f>
        <v>0</v>
      </c>
      <c r="M16" s="154">
        <f>I16/D16*100</f>
        <v>6.0606060606060606</v>
      </c>
      <c r="N16" s="154">
        <f t="shared" si="1"/>
        <v>6.3888888888888884</v>
      </c>
      <c r="O16" s="155"/>
      <c r="P16" s="155"/>
    </row>
    <row r="17" spans="1:16" ht="61.5">
      <c r="A17" s="177" t="s">
        <v>31</v>
      </c>
      <c r="B17" s="150">
        <v>30650000</v>
      </c>
      <c r="C17" s="150">
        <v>107000000</v>
      </c>
      <c r="D17" s="150">
        <v>92400000</v>
      </c>
      <c r="E17" s="150">
        <v>95000000</v>
      </c>
      <c r="F17" s="150">
        <v>165000000</v>
      </c>
      <c r="G17" s="150">
        <v>16650000</v>
      </c>
      <c r="H17" s="150">
        <v>14325000</v>
      </c>
      <c r="I17" s="150">
        <v>6531600</v>
      </c>
      <c r="J17" s="150">
        <v>9500000</v>
      </c>
      <c r="K17" s="154">
        <f>G17/B17*100</f>
        <v>54.323001631321368</v>
      </c>
      <c r="L17" s="154">
        <f>H17/C17*100</f>
        <v>13.38785046728972</v>
      </c>
      <c r="M17" s="154">
        <f>I17/D17*100</f>
        <v>7.0688311688311689</v>
      </c>
      <c r="N17" s="154">
        <f t="shared" si="1"/>
        <v>5.7575757575757578</v>
      </c>
      <c r="O17" s="155">
        <v>0</v>
      </c>
      <c r="P17" s="155">
        <v>0</v>
      </c>
    </row>
    <row r="18" spans="1:16">
      <c r="A18" s="151"/>
      <c r="B18" s="152"/>
      <c r="C18" s="152"/>
      <c r="D18" s="152"/>
      <c r="E18" s="152"/>
      <c r="F18" s="152"/>
      <c r="G18" s="152"/>
      <c r="H18" s="152"/>
      <c r="I18" s="152"/>
      <c r="J18" s="152"/>
      <c r="K18" s="156"/>
      <c r="L18" s="157"/>
      <c r="M18" s="157"/>
      <c r="N18" s="157"/>
      <c r="O18" s="158"/>
      <c r="P18" s="158"/>
    </row>
    <row r="19" spans="1:16" ht="14.45" customHeight="1"/>
    <row r="20" spans="1:16" ht="14.45" customHeight="1"/>
    <row r="21" spans="1:16" ht="14.45" customHeight="1">
      <c r="B21" s="153"/>
      <c r="H21" s="153"/>
    </row>
    <row r="22" spans="1:16" ht="14.45" customHeight="1"/>
    <row r="24" spans="1:16" ht="14.45" customHeight="1"/>
    <row r="25" spans="1:16" ht="14.45" customHeight="1"/>
  </sheetData>
  <mergeCells count="10">
    <mergeCell ref="A2:P2"/>
    <mergeCell ref="A3:P3"/>
    <mergeCell ref="A4:P4"/>
    <mergeCell ref="A5:P5"/>
    <mergeCell ref="A6:P6"/>
    <mergeCell ref="B9:F9"/>
    <mergeCell ref="G9:J9"/>
    <mergeCell ref="A8:A10"/>
    <mergeCell ref="K8:N10"/>
    <mergeCell ref="O8:P10"/>
  </mergeCells>
  <pageMargins left="0.511811023622047" right="0.511811023622047" top="0.74803149606299202" bottom="0.74803149606299202" header="0.31496062992126" footer="0.31496062992126"/>
  <pageSetup paperSize="5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60"/>
  <sheetViews>
    <sheetView zoomScale="140" zoomScaleNormal="140" workbookViewId="0">
      <selection activeCell="I21" sqref="A1:I21"/>
    </sheetView>
  </sheetViews>
  <sheetFormatPr defaultColWidth="9" defaultRowHeight="14.25"/>
  <cols>
    <col min="1" max="1" width="13.140625" style="24" customWidth="1"/>
    <col min="2" max="2" width="13.85546875" style="24" customWidth="1"/>
    <col min="3" max="3" width="15.85546875" style="25" customWidth="1"/>
    <col min="4" max="5" width="6.85546875" style="24" customWidth="1"/>
    <col min="6" max="6" width="6.42578125" style="24" customWidth="1"/>
    <col min="7" max="9" width="6.85546875" style="24" customWidth="1"/>
    <col min="10" max="10" width="9" style="26"/>
    <col min="11" max="11" width="12.28515625" style="26" customWidth="1"/>
    <col min="12" max="12" width="19.42578125" style="26" customWidth="1"/>
    <col min="13" max="13" width="33.42578125" style="26" customWidth="1"/>
    <col min="14" max="14" width="9" style="26"/>
    <col min="15" max="15" width="12" style="26" customWidth="1"/>
    <col min="16" max="16384" width="9" style="26"/>
  </cols>
  <sheetData>
    <row r="1" spans="1:12">
      <c r="A1" s="446" t="s">
        <v>137</v>
      </c>
      <c r="B1" s="446"/>
      <c r="C1" s="446"/>
      <c r="D1" s="446"/>
      <c r="E1" s="446"/>
      <c r="F1" s="446"/>
      <c r="G1" s="446"/>
      <c r="H1" s="446"/>
      <c r="I1" s="446"/>
    </row>
    <row r="2" spans="1:12">
      <c r="A2" s="446" t="s">
        <v>1</v>
      </c>
      <c r="B2" s="446"/>
      <c r="C2" s="446"/>
      <c r="D2" s="446"/>
      <c r="E2" s="446"/>
      <c r="F2" s="446"/>
      <c r="G2" s="446"/>
      <c r="H2" s="446"/>
      <c r="I2" s="446"/>
    </row>
    <row r="5" spans="1:12" s="21" customFormat="1" ht="15.75" customHeight="1">
      <c r="A5" s="450" t="s">
        <v>32</v>
      </c>
      <c r="B5" s="434" t="s">
        <v>33</v>
      </c>
      <c r="C5" s="434" t="s">
        <v>34</v>
      </c>
      <c r="D5" s="447" t="s">
        <v>35</v>
      </c>
      <c r="E5" s="448"/>
      <c r="F5" s="448"/>
      <c r="G5" s="448"/>
      <c r="H5" s="448"/>
      <c r="I5" s="449"/>
    </row>
    <row r="6" spans="1:12" s="21" customFormat="1">
      <c r="A6" s="451"/>
      <c r="B6" s="435"/>
      <c r="C6" s="435"/>
      <c r="D6" s="57">
        <v>2025</v>
      </c>
      <c r="E6" s="57">
        <v>2026</v>
      </c>
      <c r="F6" s="103">
        <v>2027</v>
      </c>
      <c r="G6" s="103">
        <v>2028</v>
      </c>
      <c r="H6" s="57">
        <v>2029</v>
      </c>
      <c r="I6" s="140">
        <v>2030</v>
      </c>
    </row>
    <row r="7" spans="1:12" s="21" customFormat="1">
      <c r="A7" s="451"/>
      <c r="B7" s="435"/>
      <c r="C7" s="435"/>
      <c r="D7" s="58" t="s">
        <v>4</v>
      </c>
      <c r="E7" s="58" t="s">
        <v>4</v>
      </c>
      <c r="F7" s="58" t="s">
        <v>4</v>
      </c>
      <c r="G7" s="58" t="s">
        <v>4</v>
      </c>
      <c r="H7" s="131" t="s">
        <v>4</v>
      </c>
      <c r="I7" s="104" t="s">
        <v>4</v>
      </c>
    </row>
    <row r="8" spans="1:12" s="22" customFormat="1">
      <c r="A8" s="132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133">
        <v>8</v>
      </c>
      <c r="I8" s="105">
        <v>8</v>
      </c>
    </row>
    <row r="9" spans="1:12" s="23" customFormat="1" ht="15" customHeight="1">
      <c r="A9" s="452" t="s">
        <v>36</v>
      </c>
      <c r="B9" s="436" t="s">
        <v>37</v>
      </c>
      <c r="C9" s="441" t="s">
        <v>38</v>
      </c>
      <c r="D9" s="427" t="s">
        <v>138</v>
      </c>
      <c r="E9" s="427" t="s">
        <v>139</v>
      </c>
      <c r="F9" s="427" t="s">
        <v>140</v>
      </c>
      <c r="G9" s="427" t="s">
        <v>141</v>
      </c>
      <c r="H9" s="413" t="s">
        <v>142</v>
      </c>
      <c r="I9" s="420" t="s">
        <v>143</v>
      </c>
      <c r="L9" s="51"/>
    </row>
    <row r="10" spans="1:12" s="23" customFormat="1" ht="15" customHeight="1">
      <c r="A10" s="437"/>
      <c r="B10" s="437"/>
      <c r="C10" s="439"/>
      <c r="D10" s="428"/>
      <c r="E10" s="428"/>
      <c r="F10" s="428"/>
      <c r="G10" s="428"/>
      <c r="H10" s="414"/>
      <c r="I10" s="421"/>
      <c r="L10" s="51"/>
    </row>
    <row r="11" spans="1:12" s="23" customFormat="1">
      <c r="A11" s="437"/>
      <c r="B11" s="437"/>
      <c r="C11" s="440"/>
      <c r="D11" s="429"/>
      <c r="E11" s="429"/>
      <c r="F11" s="429"/>
      <c r="G11" s="429"/>
      <c r="H11" s="415"/>
      <c r="I11" s="422"/>
      <c r="L11" s="51"/>
    </row>
    <row r="12" spans="1:12" s="23" customFormat="1">
      <c r="A12" s="437"/>
      <c r="B12" s="437"/>
      <c r="C12" s="442" t="s">
        <v>39</v>
      </c>
      <c r="D12" s="430" t="s">
        <v>144</v>
      </c>
      <c r="E12" s="430" t="s">
        <v>145</v>
      </c>
      <c r="F12" s="430" t="s">
        <v>146</v>
      </c>
      <c r="G12" s="430" t="s">
        <v>147</v>
      </c>
      <c r="H12" s="416" t="s">
        <v>148</v>
      </c>
      <c r="I12" s="423" t="s">
        <v>149</v>
      </c>
      <c r="L12" s="51"/>
    </row>
    <row r="13" spans="1:12" s="23" customFormat="1">
      <c r="A13" s="437"/>
      <c r="B13" s="437"/>
      <c r="C13" s="439"/>
      <c r="D13" s="428"/>
      <c r="E13" s="428"/>
      <c r="F13" s="428"/>
      <c r="G13" s="428"/>
      <c r="H13" s="414"/>
      <c r="I13" s="421"/>
      <c r="L13" s="51"/>
    </row>
    <row r="14" spans="1:12" s="23" customFormat="1" ht="24" customHeight="1">
      <c r="A14" s="437"/>
      <c r="B14" s="437"/>
      <c r="C14" s="440"/>
      <c r="D14" s="429"/>
      <c r="E14" s="429"/>
      <c r="F14" s="429"/>
      <c r="G14" s="429"/>
      <c r="H14" s="415"/>
      <c r="I14" s="422"/>
      <c r="L14" s="51"/>
    </row>
    <row r="15" spans="1:12" s="23" customFormat="1" ht="30.6" customHeight="1">
      <c r="A15" s="437"/>
      <c r="B15" s="134"/>
      <c r="C15" s="135" t="s">
        <v>40</v>
      </c>
      <c r="D15" s="136">
        <v>1</v>
      </c>
      <c r="E15" s="136">
        <v>1</v>
      </c>
      <c r="F15" s="136">
        <v>1</v>
      </c>
      <c r="G15" s="136">
        <v>1</v>
      </c>
      <c r="H15" s="137">
        <v>1</v>
      </c>
      <c r="I15" s="141">
        <v>1</v>
      </c>
      <c r="L15" s="51"/>
    </row>
    <row r="16" spans="1:12" s="23" customFormat="1" ht="43.5" customHeight="1">
      <c r="A16" s="453"/>
      <c r="B16" s="134"/>
      <c r="C16" s="135" t="s">
        <v>41</v>
      </c>
      <c r="D16" s="136">
        <v>1</v>
      </c>
      <c r="E16" s="136">
        <v>1</v>
      </c>
      <c r="F16" s="136">
        <v>1</v>
      </c>
      <c r="G16" s="136">
        <v>1</v>
      </c>
      <c r="H16" s="137">
        <v>1</v>
      </c>
      <c r="I16" s="141">
        <v>1</v>
      </c>
      <c r="L16" s="51"/>
    </row>
    <row r="17" spans="1:12" s="23" customFormat="1">
      <c r="A17" s="431" t="s">
        <v>42</v>
      </c>
      <c r="B17" s="438" t="s">
        <v>43</v>
      </c>
      <c r="C17" s="443" t="s">
        <v>129</v>
      </c>
      <c r="D17" s="410">
        <v>69.260000000000005</v>
      </c>
      <c r="E17" s="410">
        <v>69.41</v>
      </c>
      <c r="F17" s="410">
        <v>69.56</v>
      </c>
      <c r="G17" s="410">
        <v>69.709999999999994</v>
      </c>
      <c r="H17" s="417">
        <v>69.86</v>
      </c>
      <c r="I17" s="424">
        <v>70.010000000000005</v>
      </c>
      <c r="L17" s="51"/>
    </row>
    <row r="18" spans="1:12" s="23" customFormat="1">
      <c r="A18" s="432"/>
      <c r="B18" s="439"/>
      <c r="C18" s="444"/>
      <c r="D18" s="411"/>
      <c r="E18" s="411"/>
      <c r="F18" s="411"/>
      <c r="G18" s="411"/>
      <c r="H18" s="418"/>
      <c r="I18" s="425"/>
      <c r="L18" s="51"/>
    </row>
    <row r="19" spans="1:12" s="23" customFormat="1" ht="15" customHeight="1">
      <c r="A19" s="432"/>
      <c r="B19" s="439"/>
      <c r="C19" s="444"/>
      <c r="D19" s="411"/>
      <c r="E19" s="411"/>
      <c r="F19" s="411"/>
      <c r="G19" s="411"/>
      <c r="H19" s="418"/>
      <c r="I19" s="425"/>
      <c r="L19" s="51"/>
    </row>
    <row r="20" spans="1:12" s="23" customFormat="1" ht="24" customHeight="1">
      <c r="A20" s="433"/>
      <c r="B20" s="440"/>
      <c r="C20" s="445"/>
      <c r="D20" s="412"/>
      <c r="E20" s="412"/>
      <c r="F20" s="412"/>
      <c r="G20" s="412"/>
      <c r="H20" s="419"/>
      <c r="I20" s="426"/>
      <c r="L20" s="51"/>
    </row>
    <row r="21" spans="1:12" s="23" customFormat="1" ht="78.75">
      <c r="A21" s="138" t="s">
        <v>44</v>
      </c>
      <c r="B21" s="139" t="s">
        <v>45</v>
      </c>
      <c r="C21" s="195" t="s">
        <v>103</v>
      </c>
      <c r="D21" s="196">
        <v>1</v>
      </c>
      <c r="E21" s="196">
        <v>1</v>
      </c>
      <c r="F21" s="196">
        <v>1</v>
      </c>
      <c r="G21" s="196">
        <v>1</v>
      </c>
      <c r="H21" s="197">
        <v>1</v>
      </c>
      <c r="I21" s="198">
        <v>1</v>
      </c>
      <c r="L21" s="51"/>
    </row>
    <row r="22" spans="1:12" s="23" customFormat="1">
      <c r="A22" s="45"/>
      <c r="B22" s="45"/>
      <c r="C22" s="45"/>
      <c r="D22" s="45"/>
      <c r="E22" s="45"/>
      <c r="F22" s="45"/>
      <c r="G22" s="45"/>
      <c r="H22" s="45"/>
      <c r="I22" s="45"/>
    </row>
    <row r="23" spans="1:12" s="23" customFormat="1">
      <c r="A23" s="45"/>
      <c r="B23" s="45"/>
      <c r="C23" s="45"/>
      <c r="D23" s="45"/>
      <c r="E23" s="46"/>
      <c r="F23" s="46"/>
      <c r="G23" s="46"/>
      <c r="H23" s="46"/>
      <c r="I23" s="46"/>
    </row>
    <row r="24" spans="1:12" s="23" customFormat="1">
      <c r="A24" s="45"/>
      <c r="B24" s="45"/>
      <c r="C24" s="45"/>
      <c r="D24" s="45"/>
      <c r="E24" s="45"/>
      <c r="F24" s="45"/>
      <c r="G24" s="45"/>
      <c r="H24" s="45"/>
      <c r="I24" s="45"/>
    </row>
    <row r="25" spans="1:12" s="23" customFormat="1">
      <c r="A25" s="45"/>
      <c r="B25" s="45"/>
      <c r="C25" s="45"/>
      <c r="D25" s="45"/>
      <c r="E25" s="45"/>
      <c r="F25" s="45"/>
      <c r="G25" s="45"/>
      <c r="H25" s="45"/>
      <c r="I25" s="45"/>
    </row>
    <row r="26" spans="1:12" s="23" customFormat="1">
      <c r="A26" s="45"/>
      <c r="B26" s="45"/>
      <c r="C26" s="45"/>
      <c r="D26" s="45"/>
      <c r="E26" s="45"/>
      <c r="F26" s="45"/>
      <c r="G26" s="45"/>
      <c r="H26" s="45"/>
      <c r="I26" s="45"/>
    </row>
    <row r="27" spans="1:12" s="23" customFormat="1">
      <c r="A27" s="45"/>
      <c r="B27" s="45"/>
      <c r="C27" s="45"/>
      <c r="D27" s="45"/>
      <c r="E27" s="45"/>
      <c r="F27" s="45"/>
      <c r="G27" s="45"/>
      <c r="H27" s="45"/>
      <c r="I27" s="45"/>
    </row>
    <row r="28" spans="1:12" s="23" customFormat="1">
      <c r="A28" s="45"/>
      <c r="B28" s="45"/>
      <c r="C28" s="45"/>
      <c r="D28" s="45"/>
      <c r="E28" s="45"/>
      <c r="F28" s="45"/>
      <c r="G28" s="45"/>
      <c r="H28" s="45"/>
      <c r="I28" s="45"/>
    </row>
    <row r="29" spans="1:12" s="23" customFormat="1">
      <c r="A29" s="45"/>
      <c r="B29" s="45"/>
      <c r="C29" s="45"/>
      <c r="D29" s="45"/>
      <c r="E29" s="45"/>
      <c r="F29" s="45"/>
      <c r="G29" s="45"/>
      <c r="H29" s="45"/>
      <c r="I29" s="45"/>
    </row>
    <row r="30" spans="1:12" s="23" customFormat="1">
      <c r="A30" s="45"/>
      <c r="B30" s="45"/>
      <c r="C30" s="45"/>
      <c r="D30" s="45"/>
      <c r="E30" s="45"/>
      <c r="F30" s="45"/>
      <c r="G30" s="45"/>
      <c r="H30" s="45"/>
      <c r="I30" s="45"/>
    </row>
    <row r="31" spans="1:12" s="23" customFormat="1">
      <c r="A31" s="45"/>
      <c r="B31" s="45"/>
      <c r="C31" s="45"/>
      <c r="D31" s="45"/>
      <c r="E31" s="45"/>
      <c r="F31" s="45"/>
      <c r="G31" s="45"/>
      <c r="H31" s="45"/>
      <c r="I31" s="45"/>
    </row>
    <row r="32" spans="1:12" s="23" customFormat="1">
      <c r="A32" s="45"/>
      <c r="B32" s="45"/>
      <c r="C32" s="45"/>
      <c r="D32" s="45"/>
      <c r="E32" s="45"/>
      <c r="F32" s="45"/>
      <c r="G32" s="45"/>
      <c r="H32" s="45"/>
      <c r="I32" s="45"/>
    </row>
    <row r="33" spans="1:9" s="23" customFormat="1">
      <c r="A33" s="45"/>
      <c r="B33" s="45"/>
      <c r="C33" s="45"/>
      <c r="D33" s="45"/>
      <c r="E33" s="45"/>
      <c r="F33" s="45"/>
      <c r="G33" s="45"/>
      <c r="H33" s="45"/>
      <c r="I33" s="45"/>
    </row>
    <row r="34" spans="1:9" s="23" customFormat="1">
      <c r="A34" s="45"/>
      <c r="B34" s="45"/>
      <c r="C34" s="45"/>
      <c r="D34" s="45"/>
      <c r="E34" s="45"/>
      <c r="F34" s="45"/>
      <c r="G34" s="45"/>
      <c r="H34" s="45"/>
      <c r="I34" s="45"/>
    </row>
    <row r="35" spans="1:9" s="23" customFormat="1">
      <c r="A35" s="45"/>
      <c r="B35" s="45"/>
      <c r="C35" s="45"/>
      <c r="D35" s="45"/>
      <c r="E35" s="45"/>
      <c r="F35" s="45"/>
      <c r="G35" s="45"/>
      <c r="H35" s="45"/>
      <c r="I35" s="45"/>
    </row>
    <row r="36" spans="1:9" s="23" customFormat="1">
      <c r="A36" s="45"/>
      <c r="B36" s="45"/>
      <c r="C36" s="45"/>
      <c r="D36" s="45"/>
      <c r="E36" s="45"/>
      <c r="F36" s="45"/>
      <c r="G36" s="45"/>
      <c r="H36" s="45"/>
      <c r="I36" s="45"/>
    </row>
    <row r="37" spans="1:9" s="23" customFormat="1">
      <c r="A37" s="45"/>
      <c r="B37" s="45"/>
      <c r="C37" s="45"/>
      <c r="D37" s="45"/>
      <c r="E37" s="45"/>
      <c r="F37" s="45"/>
      <c r="G37" s="45"/>
      <c r="H37" s="45"/>
      <c r="I37" s="45"/>
    </row>
    <row r="38" spans="1:9" s="23" customFormat="1">
      <c r="A38" s="45"/>
      <c r="B38" s="45"/>
      <c r="C38" s="45"/>
      <c r="D38" s="45"/>
      <c r="E38" s="45"/>
      <c r="F38" s="45"/>
      <c r="G38" s="45"/>
      <c r="H38" s="45"/>
      <c r="I38" s="45"/>
    </row>
    <row r="39" spans="1:9" s="23" customFormat="1">
      <c r="A39" s="45"/>
      <c r="B39" s="45"/>
      <c r="C39" s="45"/>
      <c r="D39" s="45"/>
      <c r="E39" s="45"/>
      <c r="F39" s="45"/>
      <c r="G39" s="45"/>
      <c r="H39" s="45"/>
      <c r="I39" s="45"/>
    </row>
    <row r="40" spans="1:9" s="23" customFormat="1">
      <c r="A40" s="45"/>
      <c r="B40" s="45"/>
      <c r="C40" s="45"/>
      <c r="D40" s="45"/>
      <c r="E40" s="45"/>
      <c r="F40" s="45"/>
      <c r="G40" s="45"/>
      <c r="H40" s="45"/>
      <c r="I40" s="45"/>
    </row>
    <row r="41" spans="1:9" s="23" customFormat="1">
      <c r="A41" s="45"/>
      <c r="B41" s="45"/>
      <c r="C41" s="45"/>
      <c r="D41" s="45"/>
      <c r="E41" s="45"/>
      <c r="F41" s="45"/>
      <c r="G41" s="45"/>
      <c r="H41" s="45"/>
      <c r="I41" s="45"/>
    </row>
    <row r="42" spans="1:9" s="23" customFormat="1">
      <c r="A42" s="45"/>
      <c r="B42" s="45"/>
      <c r="C42" s="45"/>
      <c r="D42" s="45"/>
      <c r="E42" s="45"/>
      <c r="F42" s="45"/>
      <c r="G42" s="45"/>
      <c r="H42" s="45"/>
      <c r="I42" s="45"/>
    </row>
    <row r="43" spans="1:9" s="23" customFormat="1">
      <c r="A43" s="45"/>
      <c r="B43" s="45"/>
      <c r="C43" s="45"/>
      <c r="D43" s="45"/>
      <c r="E43" s="45"/>
      <c r="F43" s="45"/>
      <c r="G43" s="45"/>
      <c r="H43" s="45"/>
      <c r="I43" s="45"/>
    </row>
    <row r="44" spans="1:9" s="23" customFormat="1">
      <c r="A44" s="45"/>
      <c r="B44" s="45"/>
      <c r="C44" s="45"/>
      <c r="D44" s="45"/>
      <c r="E44" s="45"/>
      <c r="F44" s="45"/>
      <c r="G44" s="45"/>
      <c r="H44" s="45"/>
      <c r="I44" s="45"/>
    </row>
    <row r="45" spans="1:9" s="23" customFormat="1">
      <c r="A45" s="45"/>
      <c r="B45" s="45"/>
      <c r="C45" s="45"/>
      <c r="D45" s="45"/>
      <c r="E45" s="45"/>
      <c r="F45" s="45"/>
      <c r="G45" s="45"/>
      <c r="H45" s="45"/>
      <c r="I45" s="45"/>
    </row>
    <row r="46" spans="1:9" s="23" customFormat="1">
      <c r="A46" s="45"/>
      <c r="B46" s="45"/>
      <c r="C46" s="45"/>
      <c r="D46" s="45"/>
      <c r="E46" s="45"/>
      <c r="F46" s="45"/>
      <c r="G46" s="45"/>
      <c r="H46" s="45"/>
      <c r="I46" s="45"/>
    </row>
    <row r="47" spans="1:9" s="23" customFormat="1">
      <c r="A47" s="45"/>
      <c r="B47" s="45"/>
      <c r="C47" s="45"/>
      <c r="D47" s="45"/>
      <c r="E47" s="45"/>
      <c r="F47" s="45"/>
      <c r="G47" s="45"/>
      <c r="H47" s="45"/>
      <c r="I47" s="45"/>
    </row>
    <row r="48" spans="1:9" s="23" customFormat="1">
      <c r="A48" s="45"/>
      <c r="B48" s="45"/>
      <c r="C48" s="45"/>
      <c r="D48" s="45"/>
      <c r="E48" s="45"/>
      <c r="F48" s="45"/>
      <c r="G48" s="45"/>
      <c r="H48" s="45"/>
      <c r="I48" s="45"/>
    </row>
    <row r="49" spans="1:9" s="23" customFormat="1">
      <c r="A49" s="45"/>
      <c r="B49" s="45"/>
      <c r="C49" s="45"/>
      <c r="D49" s="45"/>
      <c r="E49" s="45"/>
      <c r="F49" s="45"/>
      <c r="G49" s="45"/>
      <c r="H49" s="45"/>
      <c r="I49" s="45"/>
    </row>
    <row r="50" spans="1:9" s="23" customFormat="1">
      <c r="A50" s="45"/>
      <c r="B50" s="45"/>
      <c r="C50" s="45"/>
      <c r="D50" s="45"/>
      <c r="E50" s="45"/>
      <c r="F50" s="45"/>
      <c r="G50" s="45"/>
      <c r="H50" s="45"/>
      <c r="I50" s="45"/>
    </row>
    <row r="51" spans="1:9" s="23" customFormat="1">
      <c r="A51" s="45"/>
      <c r="B51" s="45"/>
      <c r="C51" s="45"/>
      <c r="D51" s="45"/>
      <c r="E51" s="45"/>
      <c r="F51" s="45"/>
      <c r="G51" s="45"/>
      <c r="H51" s="45"/>
      <c r="I51" s="45"/>
    </row>
    <row r="52" spans="1:9" s="23" customFormat="1">
      <c r="A52" s="45"/>
      <c r="B52" s="45"/>
      <c r="C52" s="45"/>
      <c r="D52" s="45"/>
      <c r="E52" s="45"/>
      <c r="F52" s="45"/>
      <c r="G52" s="45"/>
      <c r="H52" s="45"/>
      <c r="I52" s="45"/>
    </row>
    <row r="53" spans="1:9" s="23" customFormat="1">
      <c r="A53" s="45"/>
      <c r="B53" s="45"/>
      <c r="C53" s="45"/>
      <c r="D53" s="45"/>
      <c r="E53" s="45"/>
      <c r="F53" s="45"/>
      <c r="G53" s="45"/>
      <c r="H53" s="45"/>
      <c r="I53" s="45"/>
    </row>
    <row r="54" spans="1:9" s="23" customFormat="1">
      <c r="A54" s="45"/>
      <c r="B54" s="45"/>
      <c r="C54" s="45"/>
      <c r="D54" s="45"/>
      <c r="E54" s="45"/>
      <c r="F54" s="45"/>
      <c r="G54" s="45"/>
      <c r="H54" s="45"/>
      <c r="I54" s="45"/>
    </row>
    <row r="55" spans="1:9" s="23" customFormat="1">
      <c r="A55" s="45"/>
      <c r="B55" s="45"/>
      <c r="C55" s="45"/>
      <c r="D55" s="45"/>
      <c r="E55" s="45"/>
      <c r="F55" s="45"/>
      <c r="G55" s="45"/>
      <c r="H55" s="45"/>
      <c r="I55" s="45"/>
    </row>
    <row r="56" spans="1:9" s="23" customFormat="1">
      <c r="A56" s="45"/>
      <c r="B56" s="45"/>
      <c r="C56" s="45"/>
      <c r="D56" s="45"/>
      <c r="E56" s="45"/>
      <c r="F56" s="45"/>
      <c r="G56" s="45"/>
      <c r="H56" s="45"/>
      <c r="I56" s="45"/>
    </row>
    <row r="57" spans="1:9" s="23" customFormat="1">
      <c r="A57" s="45"/>
      <c r="B57" s="45"/>
      <c r="C57" s="45"/>
      <c r="D57" s="45"/>
      <c r="E57" s="45"/>
      <c r="F57" s="45"/>
      <c r="G57" s="45"/>
      <c r="H57" s="45"/>
      <c r="I57" s="45"/>
    </row>
    <row r="58" spans="1:9" s="23" customFormat="1">
      <c r="A58" s="45"/>
      <c r="B58" s="45"/>
      <c r="C58" s="45"/>
      <c r="D58" s="45"/>
      <c r="E58" s="45"/>
      <c r="F58" s="45"/>
      <c r="G58" s="45"/>
      <c r="H58" s="45"/>
      <c r="I58" s="45"/>
    </row>
    <row r="59" spans="1:9" s="23" customFormat="1">
      <c r="A59" s="45"/>
      <c r="B59" s="45"/>
      <c r="C59" s="45"/>
      <c r="D59" s="45"/>
      <c r="E59" s="45"/>
      <c r="F59" s="45"/>
      <c r="G59" s="45"/>
      <c r="H59" s="45"/>
      <c r="I59" s="45"/>
    </row>
    <row r="60" spans="1:9" s="23" customFormat="1">
      <c r="A60" s="45"/>
      <c r="B60" s="45"/>
      <c r="C60" s="45"/>
      <c r="D60" s="45"/>
      <c r="E60" s="45"/>
      <c r="F60" s="45"/>
      <c r="G60" s="45"/>
      <c r="H60" s="45"/>
      <c r="I60" s="45"/>
    </row>
    <row r="61" spans="1:9" s="23" customFormat="1">
      <c r="A61" s="45"/>
      <c r="B61" s="45"/>
      <c r="C61" s="45"/>
      <c r="D61" s="45"/>
      <c r="E61" s="45"/>
      <c r="F61" s="45"/>
      <c r="G61" s="45"/>
      <c r="H61" s="45"/>
      <c r="I61" s="45"/>
    </row>
    <row r="62" spans="1:9" s="23" customFormat="1">
      <c r="A62" s="45"/>
      <c r="B62" s="45"/>
      <c r="C62" s="45"/>
      <c r="D62" s="45"/>
      <c r="E62" s="45"/>
      <c r="F62" s="45"/>
      <c r="G62" s="45"/>
      <c r="H62" s="45"/>
      <c r="I62" s="45"/>
    </row>
    <row r="63" spans="1:9" s="23" customFormat="1">
      <c r="A63" s="45"/>
      <c r="B63" s="45"/>
      <c r="C63" s="45"/>
      <c r="D63" s="45"/>
      <c r="E63" s="45"/>
      <c r="F63" s="45"/>
      <c r="G63" s="45"/>
      <c r="H63" s="45"/>
      <c r="I63" s="45"/>
    </row>
    <row r="64" spans="1:9" s="23" customFormat="1">
      <c r="A64" s="45"/>
      <c r="B64" s="45"/>
      <c r="C64" s="45"/>
      <c r="D64" s="45"/>
      <c r="E64" s="45"/>
      <c r="F64" s="45"/>
      <c r="G64" s="45"/>
      <c r="H64" s="45"/>
      <c r="I64" s="45"/>
    </row>
    <row r="65" spans="1:9" s="23" customFormat="1">
      <c r="A65" s="45"/>
      <c r="B65" s="45"/>
      <c r="C65" s="45"/>
      <c r="D65" s="45"/>
      <c r="E65" s="45"/>
      <c r="F65" s="45"/>
      <c r="G65" s="45"/>
      <c r="H65" s="45"/>
      <c r="I65" s="45"/>
    </row>
    <row r="66" spans="1:9" s="23" customFormat="1">
      <c r="A66" s="45"/>
      <c r="B66" s="45"/>
      <c r="C66" s="45"/>
      <c r="D66" s="45"/>
      <c r="E66" s="45"/>
      <c r="F66" s="45"/>
      <c r="G66" s="45"/>
      <c r="H66" s="45"/>
      <c r="I66" s="45"/>
    </row>
    <row r="67" spans="1:9" s="23" customFormat="1">
      <c r="A67" s="25"/>
      <c r="B67" s="25"/>
      <c r="C67" s="25"/>
      <c r="D67" s="25"/>
      <c r="E67" s="25"/>
      <c r="F67" s="25"/>
      <c r="G67" s="25"/>
      <c r="H67" s="25"/>
      <c r="I67" s="25"/>
    </row>
    <row r="68" spans="1:9" s="23" customFormat="1">
      <c r="A68" s="25"/>
      <c r="B68" s="25"/>
      <c r="C68" s="25"/>
      <c r="D68" s="25"/>
      <c r="E68" s="25"/>
      <c r="F68" s="25"/>
      <c r="G68" s="25"/>
      <c r="H68" s="25"/>
      <c r="I68" s="25"/>
    </row>
    <row r="69" spans="1:9" s="23" customFormat="1">
      <c r="A69" s="25"/>
      <c r="B69" s="25"/>
      <c r="C69" s="25"/>
      <c r="D69" s="25"/>
      <c r="E69" s="25"/>
      <c r="F69" s="25"/>
      <c r="G69" s="25"/>
      <c r="H69" s="25"/>
      <c r="I69" s="25"/>
    </row>
    <row r="70" spans="1:9" s="23" customFormat="1">
      <c r="A70" s="25"/>
      <c r="B70" s="25"/>
      <c r="C70" s="25"/>
      <c r="D70" s="25"/>
      <c r="E70" s="25"/>
      <c r="F70" s="25"/>
      <c r="G70" s="25"/>
      <c r="H70" s="25"/>
      <c r="I70" s="25"/>
    </row>
    <row r="71" spans="1:9" s="23" customFormat="1">
      <c r="A71" s="25"/>
      <c r="B71" s="25"/>
      <c r="C71" s="25"/>
      <c r="D71" s="25"/>
      <c r="E71" s="25"/>
      <c r="F71" s="25"/>
      <c r="G71" s="25"/>
      <c r="H71" s="25"/>
      <c r="I71" s="25"/>
    </row>
    <row r="72" spans="1:9" s="23" customFormat="1">
      <c r="A72" s="25"/>
      <c r="B72" s="25"/>
      <c r="C72" s="25"/>
      <c r="D72" s="25"/>
      <c r="E72" s="25"/>
      <c r="F72" s="25"/>
      <c r="G72" s="25"/>
      <c r="H72" s="25"/>
      <c r="I72" s="25"/>
    </row>
    <row r="73" spans="1:9" s="23" customFormat="1">
      <c r="A73" s="25"/>
      <c r="B73" s="25"/>
      <c r="C73" s="25"/>
      <c r="D73" s="25"/>
      <c r="E73" s="25"/>
      <c r="F73" s="25"/>
      <c r="G73" s="25"/>
      <c r="H73" s="25"/>
      <c r="I73" s="25"/>
    </row>
    <row r="74" spans="1:9" s="23" customFormat="1">
      <c r="A74" s="25"/>
      <c r="B74" s="25"/>
      <c r="C74" s="25"/>
      <c r="D74" s="25"/>
      <c r="E74" s="25"/>
      <c r="F74" s="25"/>
      <c r="G74" s="25"/>
      <c r="H74" s="25"/>
      <c r="I74" s="25"/>
    </row>
    <row r="75" spans="1:9" s="23" customFormat="1">
      <c r="A75" s="25"/>
      <c r="B75" s="25"/>
      <c r="C75" s="25"/>
      <c r="D75" s="25"/>
      <c r="E75" s="25"/>
      <c r="F75" s="25"/>
      <c r="G75" s="25"/>
      <c r="H75" s="25"/>
      <c r="I75" s="25"/>
    </row>
    <row r="76" spans="1:9" s="23" customFormat="1">
      <c r="A76" s="25"/>
      <c r="B76" s="25"/>
      <c r="C76" s="25"/>
      <c r="D76" s="25"/>
      <c r="E76" s="25"/>
      <c r="F76" s="25"/>
      <c r="G76" s="25"/>
      <c r="H76" s="25"/>
      <c r="I76" s="25"/>
    </row>
    <row r="77" spans="1:9" s="23" customFormat="1">
      <c r="A77" s="25"/>
      <c r="B77" s="25"/>
      <c r="C77" s="25"/>
      <c r="D77" s="25"/>
      <c r="E77" s="25"/>
      <c r="F77" s="25"/>
      <c r="G77" s="25"/>
      <c r="H77" s="25"/>
      <c r="I77" s="25"/>
    </row>
    <row r="78" spans="1:9" s="23" customFormat="1">
      <c r="A78" s="25"/>
      <c r="B78" s="25"/>
      <c r="C78" s="25"/>
      <c r="D78" s="25"/>
      <c r="E78" s="25"/>
      <c r="F78" s="25"/>
      <c r="G78" s="25"/>
      <c r="H78" s="25"/>
      <c r="I78" s="25"/>
    </row>
    <row r="79" spans="1:9" s="23" customFormat="1">
      <c r="A79" s="25"/>
      <c r="B79" s="25"/>
      <c r="C79" s="25"/>
      <c r="D79" s="25"/>
      <c r="E79" s="25"/>
      <c r="F79" s="25"/>
      <c r="G79" s="25"/>
      <c r="H79" s="25"/>
      <c r="I79" s="25"/>
    </row>
    <row r="80" spans="1:9" s="23" customFormat="1">
      <c r="A80" s="25"/>
      <c r="B80" s="25"/>
      <c r="C80" s="25"/>
      <c r="D80" s="25"/>
      <c r="E80" s="25"/>
      <c r="F80" s="25"/>
      <c r="G80" s="25"/>
      <c r="H80" s="25"/>
      <c r="I80" s="25"/>
    </row>
    <row r="81" spans="1:9" s="23" customFormat="1">
      <c r="A81" s="25"/>
      <c r="B81" s="25"/>
      <c r="C81" s="25"/>
      <c r="D81" s="25"/>
      <c r="E81" s="25"/>
      <c r="F81" s="25"/>
      <c r="G81" s="25"/>
      <c r="H81" s="25"/>
      <c r="I81" s="25"/>
    </row>
    <row r="82" spans="1:9" s="23" customFormat="1">
      <c r="A82" s="25"/>
      <c r="B82" s="25"/>
      <c r="C82" s="25"/>
      <c r="D82" s="25"/>
      <c r="E82" s="25"/>
      <c r="F82" s="25"/>
      <c r="G82" s="25"/>
      <c r="H82" s="25"/>
      <c r="I82" s="25"/>
    </row>
    <row r="83" spans="1:9" s="23" customFormat="1">
      <c r="A83" s="25"/>
      <c r="B83" s="25"/>
      <c r="C83" s="25"/>
      <c r="D83" s="25"/>
      <c r="E83" s="25"/>
      <c r="F83" s="25"/>
      <c r="G83" s="25"/>
      <c r="H83" s="25"/>
      <c r="I83" s="25"/>
    </row>
    <row r="84" spans="1:9" s="23" customFormat="1">
      <c r="A84" s="25"/>
      <c r="B84" s="25"/>
      <c r="C84" s="25"/>
      <c r="D84" s="25"/>
      <c r="E84" s="25"/>
      <c r="F84" s="25"/>
      <c r="G84" s="25"/>
      <c r="H84" s="25"/>
      <c r="I84" s="25"/>
    </row>
    <row r="85" spans="1:9" s="23" customFormat="1">
      <c r="A85" s="25"/>
      <c r="B85" s="25"/>
      <c r="C85" s="25"/>
      <c r="D85" s="25"/>
      <c r="E85" s="25"/>
      <c r="F85" s="25"/>
      <c r="G85" s="25"/>
      <c r="H85" s="25"/>
      <c r="I85" s="25"/>
    </row>
    <row r="86" spans="1:9" s="23" customFormat="1">
      <c r="A86" s="25"/>
      <c r="B86" s="25"/>
      <c r="C86" s="25"/>
      <c r="D86" s="25"/>
      <c r="E86" s="25"/>
      <c r="F86" s="25"/>
      <c r="G86" s="25"/>
      <c r="H86" s="25"/>
      <c r="I86" s="25"/>
    </row>
    <row r="87" spans="1:9" s="23" customFormat="1">
      <c r="A87" s="25"/>
      <c r="B87" s="25"/>
      <c r="C87" s="25"/>
      <c r="D87" s="25"/>
      <c r="E87" s="25"/>
      <c r="F87" s="25"/>
      <c r="G87" s="25"/>
      <c r="H87" s="25"/>
      <c r="I87" s="25"/>
    </row>
    <row r="88" spans="1:9" s="23" customFormat="1">
      <c r="A88" s="25"/>
      <c r="B88" s="25"/>
      <c r="C88" s="25"/>
      <c r="D88" s="25"/>
      <c r="E88" s="25"/>
      <c r="F88" s="25"/>
      <c r="G88" s="25"/>
      <c r="H88" s="25"/>
      <c r="I88" s="25"/>
    </row>
    <row r="89" spans="1:9" s="23" customFormat="1">
      <c r="A89" s="25"/>
      <c r="B89" s="25"/>
      <c r="C89" s="25"/>
      <c r="D89" s="25"/>
      <c r="E89" s="25"/>
      <c r="F89" s="25"/>
      <c r="G89" s="25"/>
      <c r="H89" s="25"/>
      <c r="I89" s="25"/>
    </row>
    <row r="90" spans="1:9" s="23" customFormat="1">
      <c r="A90" s="25"/>
      <c r="B90" s="25"/>
      <c r="C90" s="25"/>
      <c r="D90" s="25"/>
      <c r="E90" s="25"/>
      <c r="F90" s="25"/>
      <c r="G90" s="25"/>
      <c r="H90" s="25"/>
      <c r="I90" s="25"/>
    </row>
    <row r="91" spans="1:9" s="23" customFormat="1">
      <c r="A91" s="25"/>
      <c r="B91" s="25"/>
      <c r="C91" s="25"/>
      <c r="D91" s="25"/>
      <c r="E91" s="25"/>
      <c r="F91" s="25"/>
      <c r="G91" s="25"/>
      <c r="H91" s="25"/>
      <c r="I91" s="25"/>
    </row>
    <row r="92" spans="1:9" s="23" customFormat="1">
      <c r="A92" s="25"/>
      <c r="B92" s="25"/>
      <c r="C92" s="25"/>
      <c r="D92" s="25"/>
      <c r="E92" s="25"/>
      <c r="F92" s="25"/>
      <c r="G92" s="25"/>
      <c r="H92" s="25"/>
      <c r="I92" s="25"/>
    </row>
    <row r="93" spans="1:9" s="23" customFormat="1">
      <c r="A93" s="25"/>
      <c r="B93" s="25"/>
      <c r="C93" s="25"/>
      <c r="D93" s="25"/>
      <c r="E93" s="25"/>
      <c r="F93" s="25"/>
      <c r="G93" s="25"/>
      <c r="H93" s="25"/>
      <c r="I93" s="25"/>
    </row>
    <row r="94" spans="1:9" s="23" customFormat="1">
      <c r="A94" s="25"/>
      <c r="B94" s="25"/>
      <c r="C94" s="25"/>
      <c r="D94" s="25"/>
      <c r="E94" s="25"/>
      <c r="F94" s="25"/>
      <c r="G94" s="25"/>
      <c r="H94" s="25"/>
      <c r="I94" s="25"/>
    </row>
    <row r="95" spans="1:9" s="23" customFormat="1">
      <c r="A95" s="25"/>
      <c r="B95" s="25"/>
      <c r="C95" s="25"/>
      <c r="D95" s="25"/>
      <c r="E95" s="25"/>
      <c r="F95" s="25"/>
      <c r="G95" s="25"/>
      <c r="H95" s="25"/>
      <c r="I95" s="25"/>
    </row>
    <row r="96" spans="1:9" s="23" customFormat="1">
      <c r="A96" s="25"/>
      <c r="B96" s="25"/>
      <c r="C96" s="25"/>
      <c r="D96" s="25"/>
      <c r="E96" s="25"/>
      <c r="F96" s="25"/>
      <c r="G96" s="25"/>
      <c r="H96" s="25"/>
      <c r="I96" s="25"/>
    </row>
    <row r="97" spans="1:9" s="23" customFormat="1">
      <c r="A97" s="25"/>
      <c r="B97" s="25"/>
      <c r="C97" s="25"/>
      <c r="D97" s="25"/>
      <c r="E97" s="25"/>
      <c r="F97" s="25"/>
      <c r="G97" s="25"/>
      <c r="H97" s="25"/>
      <c r="I97" s="25"/>
    </row>
    <row r="98" spans="1:9" s="23" customFormat="1">
      <c r="A98" s="25"/>
      <c r="B98" s="25"/>
      <c r="C98" s="25"/>
      <c r="D98" s="25"/>
      <c r="E98" s="25"/>
      <c r="F98" s="25"/>
      <c r="G98" s="25"/>
      <c r="H98" s="25"/>
      <c r="I98" s="25"/>
    </row>
    <row r="99" spans="1:9" s="23" customFormat="1">
      <c r="A99" s="25"/>
      <c r="B99" s="25"/>
      <c r="C99" s="25"/>
      <c r="D99" s="25"/>
      <c r="E99" s="25"/>
      <c r="F99" s="25"/>
      <c r="G99" s="25"/>
      <c r="H99" s="25"/>
      <c r="I99" s="25"/>
    </row>
    <row r="100" spans="1:9" s="23" customFormat="1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s="23" customFormat="1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s="23" customFormat="1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s="23" customFormat="1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s="23" customFormat="1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s="23" customFormat="1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s="23" customFormat="1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s="23" customFormat="1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s="23" customFormat="1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s="23" customFormat="1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s="23" customFormat="1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s="23" customFormat="1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s="23" customFormat="1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s="23" customFormat="1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s="23" customFormat="1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s="23" customFormat="1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s="23" customFormat="1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s="23" customFormat="1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s="23" customFormat="1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s="23" customFormat="1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s="23" customFormat="1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s="23" customFormat="1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s="23" customFormat="1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s="23" customFormat="1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s="23" customFormat="1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s="23" customFormat="1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s="23" customFormat="1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s="23" customFormat="1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s="23" customFormat="1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s="23" customFormat="1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s="23" customFormat="1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s="23" customFormat="1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s="23" customFormat="1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s="23" customFormat="1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s="23" customFormat="1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s="23" customFormat="1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s="23" customFormat="1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s="23" customFormat="1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s="23" customFormat="1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s="23" customFormat="1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s="23" customFormat="1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s="23" customFormat="1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s="23" customFormat="1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s="23" customFormat="1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s="23" customFormat="1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s="23" customFormat="1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s="23" customFormat="1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s="23" customFormat="1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s="23" customFormat="1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s="23" customFormat="1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s="23" customFormat="1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s="23" customFormat="1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s="23" customFormat="1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s="23" customFormat="1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s="23" customFormat="1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s="23" customFormat="1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s="23" customFormat="1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s="23" customFormat="1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s="23" customFormat="1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s="23" customFormat="1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s="23" customFormat="1">
      <c r="A160" s="25"/>
      <c r="B160" s="25"/>
      <c r="C160" s="25"/>
      <c r="D160" s="25"/>
      <c r="E160" s="25"/>
      <c r="F160" s="25"/>
      <c r="G160" s="25"/>
      <c r="H160" s="25"/>
      <c r="I160" s="25"/>
    </row>
  </sheetData>
  <mergeCells count="31">
    <mergeCell ref="A1:I1"/>
    <mergeCell ref="A2:I2"/>
    <mergeCell ref="D5:I5"/>
    <mergeCell ref="A5:A7"/>
    <mergeCell ref="A9:A16"/>
    <mergeCell ref="D9:D11"/>
    <mergeCell ref="D12:D14"/>
    <mergeCell ref="G9:G11"/>
    <mergeCell ref="G12:G14"/>
    <mergeCell ref="A17:A20"/>
    <mergeCell ref="B5:B7"/>
    <mergeCell ref="B9:B14"/>
    <mergeCell ref="B17:B20"/>
    <mergeCell ref="C5:C7"/>
    <mergeCell ref="C9:C11"/>
    <mergeCell ref="C12:C14"/>
    <mergeCell ref="C17:C20"/>
    <mergeCell ref="D17:D20"/>
    <mergeCell ref="E9:E11"/>
    <mergeCell ref="E12:E14"/>
    <mergeCell ref="E17:E20"/>
    <mergeCell ref="F9:F11"/>
    <mergeCell ref="F12:F14"/>
    <mergeCell ref="F17:F20"/>
    <mergeCell ref="G17:G20"/>
    <mergeCell ref="H9:H11"/>
    <mergeCell ref="H12:H14"/>
    <mergeCell ref="H17:H20"/>
    <mergeCell ref="I9:I11"/>
    <mergeCell ref="I12:I14"/>
    <mergeCell ref="I17:I20"/>
  </mergeCells>
  <pageMargins left="0.93" right="0.24" top="0.74803149606299202" bottom="0.74803149606299202" header="0.31496062992126" footer="0.31496062992126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F7"/>
  <sheetViews>
    <sheetView workbookViewId="0">
      <selection sqref="A1:E7"/>
    </sheetView>
  </sheetViews>
  <sheetFormatPr defaultColWidth="8.7109375" defaultRowHeight="14.25"/>
  <cols>
    <col min="1" max="1" width="25" style="118" customWidth="1"/>
    <col min="2" max="2" width="26.5703125" style="118" customWidth="1"/>
    <col min="3" max="3" width="30.28515625" style="118" customWidth="1"/>
    <col min="4" max="4" width="25.7109375" style="118" customWidth="1"/>
    <col min="5" max="5" width="20" style="118" customWidth="1"/>
    <col min="6" max="16384" width="8.7109375" style="118"/>
  </cols>
  <sheetData>
    <row r="1" spans="1:6" ht="15.75">
      <c r="A1" s="454" t="s">
        <v>72</v>
      </c>
      <c r="B1" s="454"/>
      <c r="C1" s="454"/>
      <c r="D1" s="454"/>
      <c r="E1" s="454"/>
    </row>
    <row r="2" spans="1:6" ht="15.75">
      <c r="A2" s="454" t="s">
        <v>73</v>
      </c>
      <c r="B2" s="454"/>
      <c r="C2" s="454"/>
      <c r="D2" s="454"/>
      <c r="E2" s="454"/>
    </row>
    <row r="4" spans="1:6" ht="14.1" customHeight="1">
      <c r="A4" s="119" t="s">
        <v>74</v>
      </c>
      <c r="B4" s="120" t="s">
        <v>75</v>
      </c>
      <c r="C4" s="119" t="s">
        <v>76</v>
      </c>
      <c r="D4" s="119" t="s">
        <v>77</v>
      </c>
      <c r="E4" s="121" t="s">
        <v>78</v>
      </c>
      <c r="F4" s="122"/>
    </row>
    <row r="5" spans="1:6">
      <c r="A5" s="178" t="s">
        <v>79</v>
      </c>
      <c r="B5" s="179" t="s">
        <v>80</v>
      </c>
      <c r="C5" s="178" t="s">
        <v>81</v>
      </c>
      <c r="D5" s="178" t="s">
        <v>82</v>
      </c>
      <c r="E5" s="180" t="s">
        <v>83</v>
      </c>
    </row>
    <row r="6" spans="1:6" ht="51">
      <c r="A6" s="192" t="s">
        <v>131</v>
      </c>
      <c r="B6" s="191" t="s">
        <v>132</v>
      </c>
      <c r="C6" s="193" t="s">
        <v>84</v>
      </c>
      <c r="D6" s="191" t="s">
        <v>133</v>
      </c>
      <c r="E6" s="123"/>
    </row>
    <row r="7" spans="1:6" ht="38.25">
      <c r="A7" s="194" t="s">
        <v>134</v>
      </c>
      <c r="B7" s="124" t="s">
        <v>85</v>
      </c>
      <c r="C7" s="192" t="s">
        <v>135</v>
      </c>
      <c r="D7" s="123"/>
      <c r="E7" s="123"/>
    </row>
  </sheetData>
  <mergeCells count="2">
    <mergeCell ref="A1:E1"/>
    <mergeCell ref="A2:E2"/>
  </mergeCells>
  <pageMargins left="1.0900000000000001" right="0.7" top="1.04" bottom="0.75" header="0.3" footer="0.3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9"/>
  <sheetViews>
    <sheetView zoomScale="84" zoomScaleNormal="84" workbookViewId="0">
      <selection sqref="A1:D19"/>
    </sheetView>
  </sheetViews>
  <sheetFormatPr defaultColWidth="8.7109375" defaultRowHeight="15"/>
  <cols>
    <col min="1" max="2" width="32.5703125" customWidth="1"/>
    <col min="3" max="3" width="38.140625" customWidth="1"/>
    <col min="4" max="4" width="36.7109375" customWidth="1"/>
  </cols>
  <sheetData>
    <row r="1" spans="1:4">
      <c r="A1" s="457" t="s">
        <v>46</v>
      </c>
      <c r="B1" s="457"/>
      <c r="C1" s="457"/>
      <c r="D1" s="457"/>
    </row>
    <row r="2" spans="1:4">
      <c r="A2" s="457" t="s">
        <v>47</v>
      </c>
      <c r="B2" s="457"/>
      <c r="C2" s="457"/>
      <c r="D2" s="457"/>
    </row>
    <row r="3" spans="1:4" ht="23.1" customHeight="1">
      <c r="A3" s="458" t="s">
        <v>48</v>
      </c>
      <c r="B3" s="458"/>
      <c r="C3" s="458"/>
      <c r="D3" s="458"/>
    </row>
    <row r="4" spans="1:4" ht="24.95" customHeight="1">
      <c r="A4" s="458" t="s">
        <v>49</v>
      </c>
      <c r="B4" s="458"/>
      <c r="C4" s="458"/>
      <c r="D4" s="458"/>
    </row>
    <row r="5" spans="1:4">
      <c r="A5" s="125" t="s">
        <v>32</v>
      </c>
      <c r="B5" s="125" t="s">
        <v>33</v>
      </c>
      <c r="C5" s="125" t="s">
        <v>50</v>
      </c>
      <c r="D5" s="125" t="s">
        <v>51</v>
      </c>
    </row>
    <row r="6" spans="1:4" ht="84" customHeight="1">
      <c r="A6" s="455" t="s">
        <v>44</v>
      </c>
      <c r="B6" s="455" t="s">
        <v>45</v>
      </c>
      <c r="C6" s="127" t="s">
        <v>52</v>
      </c>
      <c r="D6" s="127" t="s">
        <v>53</v>
      </c>
    </row>
    <row r="7" spans="1:4" ht="71.25">
      <c r="A7" s="456"/>
      <c r="B7" s="456"/>
      <c r="C7" s="127" t="s">
        <v>54</v>
      </c>
      <c r="D7" s="127" t="s">
        <v>55</v>
      </c>
    </row>
    <row r="8" spans="1:4" ht="84.95" customHeight="1">
      <c r="A8" s="456"/>
      <c r="B8" s="456"/>
      <c r="C8" s="127" t="s">
        <v>56</v>
      </c>
      <c r="D8" s="127" t="s">
        <v>57</v>
      </c>
    </row>
    <row r="9" spans="1:4" ht="42.75">
      <c r="A9" s="456"/>
      <c r="B9" s="456"/>
      <c r="C9" s="127" t="s">
        <v>58</v>
      </c>
      <c r="D9" s="127" t="s">
        <v>59</v>
      </c>
    </row>
    <row r="10" spans="1:4" ht="75.95" customHeight="1">
      <c r="A10" s="456"/>
      <c r="B10" s="456"/>
      <c r="C10" s="127"/>
      <c r="D10" s="127" t="s">
        <v>60</v>
      </c>
    </row>
    <row r="11" spans="1:4">
      <c r="A11" s="456"/>
      <c r="B11" s="456"/>
      <c r="C11" s="129"/>
      <c r="D11" s="128"/>
    </row>
    <row r="12" spans="1:4" ht="27.95" customHeight="1">
      <c r="A12" s="456" t="s">
        <v>61</v>
      </c>
      <c r="B12" s="456"/>
      <c r="C12" s="456"/>
      <c r="D12" s="456"/>
    </row>
    <row r="13" spans="1:4">
      <c r="A13" s="125" t="s">
        <v>32</v>
      </c>
      <c r="B13" s="125" t="s">
        <v>33</v>
      </c>
      <c r="C13" s="125" t="s">
        <v>50</v>
      </c>
      <c r="D13" s="125" t="s">
        <v>51</v>
      </c>
    </row>
    <row r="14" spans="1:4" ht="90" customHeight="1">
      <c r="A14" s="455" t="s">
        <v>36</v>
      </c>
      <c r="B14" s="126" t="s">
        <v>62</v>
      </c>
      <c r="C14" s="126" t="s">
        <v>63</v>
      </c>
      <c r="D14" s="126" t="s">
        <v>64</v>
      </c>
    </row>
    <row r="15" spans="1:4" ht="90.95" customHeight="1">
      <c r="A15" s="456"/>
      <c r="B15" s="126"/>
      <c r="C15" s="130" t="s">
        <v>65</v>
      </c>
      <c r="D15" s="126" t="s">
        <v>66</v>
      </c>
    </row>
    <row r="16" spans="1:4">
      <c r="A16" s="455" t="s">
        <v>67</v>
      </c>
      <c r="B16" s="456"/>
      <c r="C16" s="456"/>
      <c r="D16" s="456"/>
    </row>
    <row r="17" spans="1:4">
      <c r="A17" s="125" t="s">
        <v>32</v>
      </c>
      <c r="B17" s="125" t="s">
        <v>33</v>
      </c>
      <c r="C17" s="125" t="s">
        <v>50</v>
      </c>
      <c r="D17" s="125" t="s">
        <v>51</v>
      </c>
    </row>
    <row r="18" spans="1:4" ht="185.25">
      <c r="A18" s="455" t="s">
        <v>42</v>
      </c>
      <c r="B18" s="126" t="s">
        <v>43</v>
      </c>
      <c r="C18" s="126" t="s">
        <v>68</v>
      </c>
      <c r="D18" s="126" t="s">
        <v>69</v>
      </c>
    </row>
    <row r="19" spans="1:4" ht="199.5">
      <c r="A19" s="456"/>
      <c r="B19" s="126"/>
      <c r="C19" s="130" t="s">
        <v>70</v>
      </c>
      <c r="D19" s="126" t="s">
        <v>71</v>
      </c>
    </row>
  </sheetData>
  <mergeCells count="10">
    <mergeCell ref="A1:D1"/>
    <mergeCell ref="A2:D2"/>
    <mergeCell ref="A3:D3"/>
    <mergeCell ref="A4:D4"/>
    <mergeCell ref="A12:D12"/>
    <mergeCell ref="A16:D16"/>
    <mergeCell ref="A6:A11"/>
    <mergeCell ref="A14:A15"/>
    <mergeCell ref="A18:A19"/>
    <mergeCell ref="B6:B11"/>
  </mergeCells>
  <pageMargins left="1.06" right="0.75" top="0.9" bottom="1.24" header="0.5" footer="1.23"/>
  <pageSetup paperSize="5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470F-39DF-4AE8-A36E-E0E0F57CFFE8}">
  <sheetPr>
    <pageSetUpPr fitToPage="1"/>
  </sheetPr>
  <dimension ref="A1:Y225"/>
  <sheetViews>
    <sheetView topLeftCell="H81" workbookViewId="0">
      <selection activeCell="T86" sqref="T86"/>
    </sheetView>
  </sheetViews>
  <sheetFormatPr defaultColWidth="9.140625" defaultRowHeight="14.25"/>
  <cols>
    <col min="1" max="1" width="12.5703125" style="207" customWidth="1"/>
    <col min="2" max="2" width="14.140625" style="207" customWidth="1"/>
    <col min="3" max="3" width="9.7109375" style="207" customWidth="1"/>
    <col min="4" max="4" width="21.5703125" style="207" customWidth="1"/>
    <col min="5" max="5" width="21.5703125" style="207" hidden="1" customWidth="1"/>
    <col min="6" max="6" width="18.28515625" style="207" customWidth="1"/>
    <col min="7" max="7" width="21.140625" style="207" customWidth="1"/>
    <col min="8" max="8" width="11.85546875" style="207" customWidth="1"/>
    <col min="9" max="9" width="9.28515625" style="207" bestFit="1" customWidth="1"/>
    <col min="10" max="10" width="11.7109375" style="207" bestFit="1" customWidth="1"/>
    <col min="11" max="11" width="9.28515625" style="207" bestFit="1" customWidth="1"/>
    <col min="12" max="12" width="11.7109375" style="207" bestFit="1" customWidth="1"/>
    <col min="13" max="13" width="9.28515625" style="207" bestFit="1" customWidth="1"/>
    <col min="14" max="14" width="11.7109375" style="207" bestFit="1" customWidth="1"/>
    <col min="15" max="15" width="9.5703125" style="207" bestFit="1" customWidth="1"/>
    <col min="16" max="18" width="12.140625" style="207" customWidth="1"/>
    <col min="19" max="20" width="12.42578125" style="207" customWidth="1"/>
    <col min="21" max="21" width="10.42578125" style="207" bestFit="1" customWidth="1"/>
    <col min="22" max="22" width="12.5703125" style="207" bestFit="1" customWidth="1"/>
    <col min="23" max="23" width="9.140625" style="207"/>
    <col min="24" max="24" width="18" style="207" bestFit="1" customWidth="1"/>
    <col min="25" max="16384" width="9.140625" style="207"/>
  </cols>
  <sheetData>
    <row r="1" spans="1:25" ht="15.75">
      <c r="A1" s="462" t="s">
        <v>377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X1" s="208"/>
      <c r="Y1" s="208"/>
    </row>
    <row r="2" spans="1:25" ht="15.75">
      <c r="A2" s="462" t="s">
        <v>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X2" s="208"/>
      <c r="Y2" s="208"/>
    </row>
    <row r="3" spans="1:25" ht="15" thickBot="1">
      <c r="X3" s="208"/>
      <c r="Y3" s="208"/>
    </row>
    <row r="4" spans="1:25" ht="18.75" customHeight="1" thickBot="1">
      <c r="A4" s="463" t="s">
        <v>32</v>
      </c>
      <c r="B4" s="465" t="s">
        <v>33</v>
      </c>
      <c r="C4" s="465" t="s">
        <v>159</v>
      </c>
      <c r="D4" s="467" t="s">
        <v>160</v>
      </c>
      <c r="E4" s="469" t="s">
        <v>87</v>
      </c>
      <c r="F4" s="469" t="s">
        <v>87</v>
      </c>
      <c r="G4" s="465" t="s">
        <v>161</v>
      </c>
      <c r="H4" s="465" t="s">
        <v>378</v>
      </c>
      <c r="I4" s="472" t="s">
        <v>35</v>
      </c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69" t="s">
        <v>162</v>
      </c>
      <c r="V4" s="474"/>
      <c r="W4" s="209"/>
      <c r="X4" s="209"/>
      <c r="Y4" s="209"/>
    </row>
    <row r="5" spans="1:25" ht="20.25" customHeight="1" thickTop="1" thickBot="1">
      <c r="A5" s="464"/>
      <c r="B5" s="466"/>
      <c r="C5" s="466"/>
      <c r="D5" s="468"/>
      <c r="E5" s="470"/>
      <c r="F5" s="470"/>
      <c r="G5" s="466"/>
      <c r="H5" s="466"/>
      <c r="I5" s="460">
        <v>2025</v>
      </c>
      <c r="J5" s="461"/>
      <c r="K5" s="460">
        <v>2026</v>
      </c>
      <c r="L5" s="461"/>
      <c r="M5" s="459">
        <v>2027</v>
      </c>
      <c r="N5" s="459"/>
      <c r="O5" s="460">
        <v>2028</v>
      </c>
      <c r="P5" s="461"/>
      <c r="Q5" s="460">
        <v>2029</v>
      </c>
      <c r="R5" s="461"/>
      <c r="S5" s="460">
        <v>2030</v>
      </c>
      <c r="T5" s="461"/>
      <c r="U5" s="475"/>
      <c r="V5" s="476"/>
      <c r="W5" s="209"/>
      <c r="X5" s="209"/>
      <c r="Y5" s="209"/>
    </row>
    <row r="6" spans="1:25" ht="22.5" customHeight="1" thickTop="1" thickBot="1">
      <c r="A6" s="464"/>
      <c r="B6" s="466"/>
      <c r="C6" s="466"/>
      <c r="D6" s="468"/>
      <c r="E6" s="471"/>
      <c r="F6" s="471"/>
      <c r="G6" s="466"/>
      <c r="H6" s="466"/>
      <c r="I6" s="210" t="s">
        <v>4</v>
      </c>
      <c r="J6" s="210" t="s">
        <v>89</v>
      </c>
      <c r="K6" s="210" t="s">
        <v>4</v>
      </c>
      <c r="L6" s="210" t="s">
        <v>89</v>
      </c>
      <c r="M6" s="210" t="s">
        <v>4</v>
      </c>
      <c r="N6" s="210" t="s">
        <v>89</v>
      </c>
      <c r="O6" s="210" t="s">
        <v>4</v>
      </c>
      <c r="P6" s="210" t="s">
        <v>89</v>
      </c>
      <c r="Q6" s="210" t="s">
        <v>4</v>
      </c>
      <c r="R6" s="210" t="s">
        <v>89</v>
      </c>
      <c r="S6" s="210" t="s">
        <v>4</v>
      </c>
      <c r="T6" s="210" t="s">
        <v>89</v>
      </c>
      <c r="U6" s="210" t="s">
        <v>4</v>
      </c>
      <c r="V6" s="211" t="s">
        <v>163</v>
      </c>
      <c r="W6" s="209"/>
      <c r="X6" s="209"/>
      <c r="Y6" s="209"/>
    </row>
    <row r="7" spans="1:25" ht="15.75" thickTop="1" thickBot="1">
      <c r="A7" s="212">
        <v>1</v>
      </c>
      <c r="B7" s="213">
        <v>2</v>
      </c>
      <c r="C7" s="213">
        <v>4</v>
      </c>
      <c r="D7" s="213">
        <v>5</v>
      </c>
      <c r="E7" s="213">
        <v>6</v>
      </c>
      <c r="F7" s="214"/>
      <c r="G7" s="213">
        <v>7</v>
      </c>
      <c r="H7" s="213">
        <v>8</v>
      </c>
      <c r="I7" s="213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17</v>
      </c>
      <c r="T7" s="213">
        <v>18</v>
      </c>
      <c r="U7" s="213">
        <v>21</v>
      </c>
      <c r="V7" s="213">
        <v>22</v>
      </c>
      <c r="W7" s="215"/>
      <c r="X7" s="215"/>
      <c r="Y7" s="215"/>
    </row>
    <row r="8" spans="1:25" s="224" customFormat="1" ht="57" customHeight="1">
      <c r="A8" s="216" t="s">
        <v>164</v>
      </c>
      <c r="B8" s="217" t="s">
        <v>165</v>
      </c>
      <c r="C8" s="218"/>
      <c r="D8" s="219" t="s">
        <v>27</v>
      </c>
      <c r="E8" s="219"/>
      <c r="F8" s="217"/>
      <c r="G8" s="217" t="s">
        <v>166</v>
      </c>
      <c r="H8" s="217"/>
      <c r="I8" s="220">
        <v>1</v>
      </c>
      <c r="J8" s="221">
        <f>J9+J13+J17+J21+J29+J34+J39</f>
        <v>4460600000</v>
      </c>
      <c r="K8" s="220">
        <v>1</v>
      </c>
      <c r="L8" s="221">
        <f>L9+L13+L17+L21+L29+L34+L39</f>
        <v>4460600000</v>
      </c>
      <c r="M8" s="220">
        <v>1</v>
      </c>
      <c r="N8" s="221">
        <f>N9+N13+N17+N21+N29+N34+N39</f>
        <v>4587500000</v>
      </c>
      <c r="O8" s="220">
        <v>1</v>
      </c>
      <c r="P8" s="221">
        <f>P9+P13+P17+P21+P29+P34+P39</f>
        <v>4736000000</v>
      </c>
      <c r="Q8" s="220">
        <v>1</v>
      </c>
      <c r="R8" s="221">
        <f>R9+R13+R17+R21+R29+R34+R39</f>
        <v>4975500000</v>
      </c>
      <c r="S8" s="220">
        <v>1</v>
      </c>
      <c r="T8" s="221">
        <f>T9+T13+T17+T21+T29+T34+T39</f>
        <v>4977500000</v>
      </c>
      <c r="U8" s="220">
        <v>1</v>
      </c>
      <c r="V8" s="221">
        <f>V9+V13+V17+V21+V29+V34+V39</f>
        <v>23222200000</v>
      </c>
      <c r="W8" s="222"/>
      <c r="X8" s="222"/>
      <c r="Y8" s="223"/>
    </row>
    <row r="9" spans="1:25" ht="39.75" customHeight="1">
      <c r="A9" s="225"/>
      <c r="B9" s="226"/>
      <c r="C9" s="227"/>
      <c r="D9" s="228" t="s">
        <v>167</v>
      </c>
      <c r="E9" s="228"/>
      <c r="F9" s="229"/>
      <c r="G9" s="226" t="s">
        <v>168</v>
      </c>
      <c r="H9" s="226"/>
      <c r="I9" s="230">
        <v>1</v>
      </c>
      <c r="J9" s="231">
        <f>SUM(J10:J11)</f>
        <v>52000000</v>
      </c>
      <c r="K9" s="230">
        <v>1</v>
      </c>
      <c r="L9" s="231">
        <f>SUM(L10:L11)</f>
        <v>52000000</v>
      </c>
      <c r="M9" s="230">
        <v>1</v>
      </c>
      <c r="N9" s="231">
        <f>SUM(N10:N11)</f>
        <v>60000000</v>
      </c>
      <c r="O9" s="230">
        <v>1</v>
      </c>
      <c r="P9" s="231">
        <f>SUM(P10:P11)</f>
        <v>65000000</v>
      </c>
      <c r="Q9" s="230">
        <v>1</v>
      </c>
      <c r="R9" s="231">
        <f>SUM(R10:R11)</f>
        <v>65000000</v>
      </c>
      <c r="S9" s="230">
        <v>1</v>
      </c>
      <c r="T9" s="231">
        <f>SUM(T10:T11)</f>
        <v>65000000</v>
      </c>
      <c r="U9" s="230">
        <v>1</v>
      </c>
      <c r="V9" s="232">
        <f>SUM(V10:V11)</f>
        <v>294000000</v>
      </c>
      <c r="W9" s="233"/>
      <c r="X9" s="233"/>
      <c r="Y9" s="234"/>
    </row>
    <row r="10" spans="1:25" s="245" customFormat="1" ht="45" customHeight="1">
      <c r="A10" s="235"/>
      <c r="B10" s="236"/>
      <c r="C10" s="237"/>
      <c r="D10" s="238" t="s">
        <v>169</v>
      </c>
      <c r="E10" s="238" t="s">
        <v>170</v>
      </c>
      <c r="F10" s="239" t="s">
        <v>170</v>
      </c>
      <c r="G10" s="236" t="s">
        <v>171</v>
      </c>
      <c r="H10" s="236"/>
      <c r="I10" s="240" t="s">
        <v>172</v>
      </c>
      <c r="J10" s="241">
        <v>20000000</v>
      </c>
      <c r="K10" s="240" t="s">
        <v>172</v>
      </c>
      <c r="L10" s="241">
        <v>20000000</v>
      </c>
      <c r="M10" s="240" t="s">
        <v>172</v>
      </c>
      <c r="N10" s="241">
        <v>25000000</v>
      </c>
      <c r="O10" s="240" t="s">
        <v>172</v>
      </c>
      <c r="P10" s="241">
        <v>30000000</v>
      </c>
      <c r="Q10" s="240" t="s">
        <v>172</v>
      </c>
      <c r="R10" s="241">
        <v>30000000</v>
      </c>
      <c r="S10" s="240" t="s">
        <v>172</v>
      </c>
      <c r="T10" s="241">
        <v>30000000</v>
      </c>
      <c r="U10" s="240" t="s">
        <v>172</v>
      </c>
      <c r="V10" s="242">
        <f>J10+L10+N10+P10+T10</f>
        <v>125000000</v>
      </c>
      <c r="W10" s="243"/>
      <c r="X10" s="243"/>
      <c r="Y10" s="244"/>
    </row>
    <row r="11" spans="1:25" ht="67.5" customHeight="1">
      <c r="A11" s="235"/>
      <c r="B11" s="236"/>
      <c r="C11" s="238"/>
      <c r="D11" s="238" t="s">
        <v>173</v>
      </c>
      <c r="E11" s="238" t="s">
        <v>174</v>
      </c>
      <c r="F11" s="239" t="s">
        <v>174</v>
      </c>
      <c r="G11" s="236" t="s">
        <v>175</v>
      </c>
      <c r="H11" s="246"/>
      <c r="I11" s="247" t="s">
        <v>176</v>
      </c>
      <c r="J11" s="241">
        <v>32000000</v>
      </c>
      <c r="K11" s="247" t="s">
        <v>176</v>
      </c>
      <c r="L11" s="241">
        <v>32000000</v>
      </c>
      <c r="M11" s="247" t="s">
        <v>176</v>
      </c>
      <c r="N11" s="241">
        <v>35000000</v>
      </c>
      <c r="O11" s="247" t="s">
        <v>176</v>
      </c>
      <c r="P11" s="241">
        <v>35000000</v>
      </c>
      <c r="Q11" s="247" t="s">
        <v>176</v>
      </c>
      <c r="R11" s="241">
        <v>35000000</v>
      </c>
      <c r="S11" s="247" t="s">
        <v>176</v>
      </c>
      <c r="T11" s="241">
        <v>35000000</v>
      </c>
      <c r="U11" s="247" t="s">
        <v>176</v>
      </c>
      <c r="V11" s="242">
        <f>J11+L11+N11+P11+T11</f>
        <v>169000000</v>
      </c>
      <c r="W11" s="233"/>
      <c r="X11" s="233"/>
      <c r="Y11" s="234"/>
    </row>
    <row r="12" spans="1:25">
      <c r="A12" s="235"/>
      <c r="B12" s="236"/>
      <c r="C12" s="238"/>
      <c r="D12" s="238"/>
      <c r="E12" s="238"/>
      <c r="F12" s="236"/>
      <c r="G12" s="236"/>
      <c r="H12" s="246"/>
      <c r="I12" s="248"/>
      <c r="J12" s="249"/>
      <c r="K12" s="248"/>
      <c r="L12" s="249"/>
      <c r="M12" s="248"/>
      <c r="N12" s="249"/>
      <c r="O12" s="248"/>
      <c r="P12" s="249"/>
      <c r="Q12" s="249"/>
      <c r="R12" s="249"/>
      <c r="S12" s="248"/>
      <c r="T12" s="249"/>
      <c r="U12" s="250"/>
      <c r="V12" s="242"/>
      <c r="W12" s="233"/>
      <c r="X12" s="233"/>
      <c r="Y12" s="234"/>
    </row>
    <row r="13" spans="1:25" ht="33" customHeight="1">
      <c r="A13" s="225"/>
      <c r="B13" s="226"/>
      <c r="C13" s="251"/>
      <c r="D13" s="251" t="s">
        <v>177</v>
      </c>
      <c r="E13" s="251"/>
      <c r="F13" s="226"/>
      <c r="G13" s="226" t="s">
        <v>178</v>
      </c>
      <c r="H13" s="252"/>
      <c r="I13" s="230">
        <v>1</v>
      </c>
      <c r="J13" s="253">
        <f>SUM(J14:J15)</f>
        <v>3240000000</v>
      </c>
      <c r="K13" s="230">
        <v>1</v>
      </c>
      <c r="L13" s="253">
        <f>SUM(L14:L15)</f>
        <v>3240000000</v>
      </c>
      <c r="M13" s="230">
        <v>1</v>
      </c>
      <c r="N13" s="253">
        <f>SUM(N14:N15)</f>
        <v>3270000000</v>
      </c>
      <c r="O13" s="230">
        <v>1</v>
      </c>
      <c r="P13" s="253">
        <f>SUM(P14:P15)</f>
        <v>3375000000</v>
      </c>
      <c r="Q13" s="230">
        <v>1</v>
      </c>
      <c r="R13" s="253">
        <f>SUM(R14:R15)</f>
        <v>3525000000</v>
      </c>
      <c r="S13" s="230">
        <v>1</v>
      </c>
      <c r="T13" s="253">
        <f>SUM(T14:T15)</f>
        <v>3525000000</v>
      </c>
      <c r="U13" s="230">
        <v>1</v>
      </c>
      <c r="V13" s="254">
        <f>SUM(V14:V15)</f>
        <v>16650000000</v>
      </c>
      <c r="W13" s="233"/>
      <c r="X13" s="233"/>
      <c r="Y13" s="234"/>
    </row>
    <row r="14" spans="1:25" ht="27" customHeight="1">
      <c r="A14" s="235"/>
      <c r="B14" s="236"/>
      <c r="C14" s="238"/>
      <c r="D14" s="238" t="s">
        <v>179</v>
      </c>
      <c r="E14" s="238" t="s">
        <v>180</v>
      </c>
      <c r="F14" s="239" t="s">
        <v>180</v>
      </c>
      <c r="G14" s="236" t="s">
        <v>181</v>
      </c>
      <c r="H14" s="246"/>
      <c r="I14" s="255" t="s">
        <v>182</v>
      </c>
      <c r="J14" s="241">
        <v>3000000000</v>
      </c>
      <c r="K14" s="255" t="s">
        <v>182</v>
      </c>
      <c r="L14" s="241">
        <v>3000000000</v>
      </c>
      <c r="M14" s="255" t="s">
        <v>182</v>
      </c>
      <c r="N14" s="241">
        <v>3000000000</v>
      </c>
      <c r="O14" s="255" t="s">
        <v>182</v>
      </c>
      <c r="P14" s="241">
        <v>3100000000</v>
      </c>
      <c r="Q14" s="255" t="s">
        <v>182</v>
      </c>
      <c r="R14" s="241">
        <v>3250000000</v>
      </c>
      <c r="S14" s="255" t="s">
        <v>182</v>
      </c>
      <c r="T14" s="241">
        <v>3250000000</v>
      </c>
      <c r="U14" s="255" t="s">
        <v>182</v>
      </c>
      <c r="V14" s="242">
        <f>J14+L14+N14+P14+T14</f>
        <v>15350000000</v>
      </c>
      <c r="W14" s="233"/>
      <c r="X14" s="233"/>
      <c r="Y14" s="234"/>
    </row>
    <row r="15" spans="1:25" ht="38.25" customHeight="1">
      <c r="A15" s="235"/>
      <c r="B15" s="236"/>
      <c r="C15" s="238"/>
      <c r="D15" s="238" t="s">
        <v>183</v>
      </c>
      <c r="E15" s="238" t="s">
        <v>184</v>
      </c>
      <c r="F15" s="239" t="s">
        <v>184</v>
      </c>
      <c r="G15" s="236" t="s">
        <v>185</v>
      </c>
      <c r="H15" s="246"/>
      <c r="I15" s="255" t="s">
        <v>186</v>
      </c>
      <c r="J15" s="241">
        <v>240000000</v>
      </c>
      <c r="K15" s="255" t="s">
        <v>186</v>
      </c>
      <c r="L15" s="241">
        <v>240000000</v>
      </c>
      <c r="M15" s="255" t="s">
        <v>186</v>
      </c>
      <c r="N15" s="241">
        <v>270000000</v>
      </c>
      <c r="O15" s="255" t="s">
        <v>186</v>
      </c>
      <c r="P15" s="241">
        <v>275000000</v>
      </c>
      <c r="Q15" s="255" t="s">
        <v>186</v>
      </c>
      <c r="R15" s="241">
        <v>275000000</v>
      </c>
      <c r="S15" s="255" t="s">
        <v>186</v>
      </c>
      <c r="T15" s="241">
        <v>275000000</v>
      </c>
      <c r="U15" s="255" t="s">
        <v>186</v>
      </c>
      <c r="V15" s="242">
        <f>J15+L15+N15+P15+T15</f>
        <v>1300000000</v>
      </c>
      <c r="W15" s="233"/>
      <c r="X15" s="233"/>
      <c r="Y15" s="234"/>
    </row>
    <row r="16" spans="1:25">
      <c r="A16" s="235"/>
      <c r="B16" s="236"/>
      <c r="C16" s="238"/>
      <c r="D16" s="238"/>
      <c r="E16" s="238"/>
      <c r="F16" s="236"/>
      <c r="G16" s="256"/>
      <c r="H16" s="246"/>
      <c r="I16" s="248"/>
      <c r="J16" s="249"/>
      <c r="K16" s="248"/>
      <c r="L16" s="249"/>
      <c r="M16" s="248"/>
      <c r="N16" s="249"/>
      <c r="O16" s="248"/>
      <c r="P16" s="249"/>
      <c r="Q16" s="249"/>
      <c r="R16" s="249"/>
      <c r="S16" s="248"/>
      <c r="T16" s="249"/>
      <c r="U16" s="250"/>
      <c r="V16" s="242"/>
      <c r="W16" s="233"/>
      <c r="X16" s="233"/>
      <c r="Y16" s="234"/>
    </row>
    <row r="17" spans="1:25" ht="35.25" customHeight="1">
      <c r="A17" s="225"/>
      <c r="B17" s="226"/>
      <c r="C17" s="251"/>
      <c r="D17" s="251" t="s">
        <v>187</v>
      </c>
      <c r="E17" s="251"/>
      <c r="F17" s="226"/>
      <c r="G17" s="226" t="s">
        <v>188</v>
      </c>
      <c r="H17" s="252"/>
      <c r="I17" s="230">
        <v>1</v>
      </c>
      <c r="J17" s="253">
        <f>SUM(J18:J19)</f>
        <v>53000000</v>
      </c>
      <c r="K17" s="230">
        <v>1</v>
      </c>
      <c r="L17" s="253">
        <f>SUM(L18:L19)</f>
        <v>53000000</v>
      </c>
      <c r="M17" s="230">
        <v>1</v>
      </c>
      <c r="N17" s="253">
        <f>SUM(N18:N19)</f>
        <v>75000000</v>
      </c>
      <c r="O17" s="230">
        <v>1</v>
      </c>
      <c r="P17" s="253">
        <f>SUM(P18:P19)</f>
        <v>75000000</v>
      </c>
      <c r="Q17" s="230">
        <v>1</v>
      </c>
      <c r="R17" s="253">
        <f>SUM(R18:R19)</f>
        <v>78000000</v>
      </c>
      <c r="S17" s="230">
        <v>1</v>
      </c>
      <c r="T17" s="253">
        <f>SUM(T18:T19)</f>
        <v>78000000</v>
      </c>
      <c r="U17" s="230">
        <v>1</v>
      </c>
      <c r="V17" s="254">
        <f>SUM(V18:V19)</f>
        <v>334000000</v>
      </c>
      <c r="W17" s="233"/>
      <c r="X17" s="233"/>
      <c r="Y17" s="234"/>
    </row>
    <row r="18" spans="1:25" ht="35.25" customHeight="1">
      <c r="A18" s="235"/>
      <c r="B18" s="236"/>
      <c r="C18" s="238"/>
      <c r="D18" s="238" t="s">
        <v>189</v>
      </c>
      <c r="E18" s="238" t="s">
        <v>190</v>
      </c>
      <c r="F18" s="236" t="s">
        <v>190</v>
      </c>
      <c r="G18" s="236" t="s">
        <v>191</v>
      </c>
      <c r="H18" s="246"/>
      <c r="I18" s="247" t="s">
        <v>192</v>
      </c>
      <c r="J18" s="257">
        <v>23000000</v>
      </c>
      <c r="K18" s="247" t="s">
        <v>192</v>
      </c>
      <c r="L18" s="257">
        <v>23000000</v>
      </c>
      <c r="M18" s="258" t="s">
        <v>193</v>
      </c>
      <c r="N18" s="249">
        <v>45000000</v>
      </c>
      <c r="O18" s="258" t="s">
        <v>193</v>
      </c>
      <c r="P18" s="249">
        <v>45000000</v>
      </c>
      <c r="Q18" s="258" t="s">
        <v>193</v>
      </c>
      <c r="R18" s="249">
        <v>48000000</v>
      </c>
      <c r="S18" s="258" t="s">
        <v>193</v>
      </c>
      <c r="T18" s="249">
        <v>48000000</v>
      </c>
      <c r="U18" s="258" t="s">
        <v>193</v>
      </c>
      <c r="V18" s="242">
        <f>J18+L18+N18+P18+T18</f>
        <v>184000000</v>
      </c>
      <c r="W18" s="233"/>
      <c r="X18" s="233"/>
      <c r="Y18" s="234"/>
    </row>
    <row r="19" spans="1:25" ht="35.25" customHeight="1">
      <c r="A19" s="235"/>
      <c r="B19" s="236"/>
      <c r="C19" s="238"/>
      <c r="D19" s="238" t="s">
        <v>194</v>
      </c>
      <c r="E19" s="238" t="s">
        <v>190</v>
      </c>
      <c r="F19" s="236" t="s">
        <v>195</v>
      </c>
      <c r="G19" s="236" t="s">
        <v>196</v>
      </c>
      <c r="H19" s="246"/>
      <c r="I19" s="259" t="s">
        <v>197</v>
      </c>
      <c r="J19" s="260">
        <v>30000000</v>
      </c>
      <c r="K19" s="259" t="s">
        <v>197</v>
      </c>
      <c r="L19" s="260">
        <v>30000000</v>
      </c>
      <c r="M19" s="258" t="s">
        <v>197</v>
      </c>
      <c r="N19" s="249">
        <v>30000000</v>
      </c>
      <c r="O19" s="258" t="s">
        <v>197</v>
      </c>
      <c r="P19" s="249">
        <v>30000000</v>
      </c>
      <c r="Q19" s="258" t="s">
        <v>197</v>
      </c>
      <c r="R19" s="249">
        <v>30000000</v>
      </c>
      <c r="S19" s="258" t="s">
        <v>197</v>
      </c>
      <c r="T19" s="249">
        <v>30000000</v>
      </c>
      <c r="U19" s="258" t="s">
        <v>197</v>
      </c>
      <c r="V19" s="242">
        <f>J19+L19+N19+P19+T19</f>
        <v>150000000</v>
      </c>
      <c r="W19" s="233"/>
      <c r="X19" s="233"/>
      <c r="Y19" s="234"/>
    </row>
    <row r="20" spans="1:25">
      <c r="A20" s="235"/>
      <c r="B20" s="236"/>
      <c r="C20" s="238"/>
      <c r="D20" s="238"/>
      <c r="E20" s="238"/>
      <c r="F20" s="236"/>
      <c r="G20" s="236"/>
      <c r="H20" s="246"/>
      <c r="I20" s="248"/>
      <c r="J20" s="261"/>
      <c r="K20" s="248"/>
      <c r="L20" s="249"/>
      <c r="M20" s="248"/>
      <c r="N20" s="261"/>
      <c r="O20" s="248"/>
      <c r="P20" s="261"/>
      <c r="Q20" s="261"/>
      <c r="R20" s="261"/>
      <c r="S20" s="248"/>
      <c r="T20" s="261"/>
      <c r="U20" s="250"/>
      <c r="V20" s="242"/>
      <c r="W20" s="233"/>
      <c r="X20" s="233"/>
      <c r="Y20" s="234"/>
    </row>
    <row r="21" spans="1:25" ht="33" customHeight="1">
      <c r="A21" s="225"/>
      <c r="B21" s="226"/>
      <c r="C21" s="251"/>
      <c r="D21" s="251" t="s">
        <v>198</v>
      </c>
      <c r="E21" s="251"/>
      <c r="F21" s="226"/>
      <c r="G21" s="226" t="s">
        <v>199</v>
      </c>
      <c r="H21" s="252"/>
      <c r="I21" s="230">
        <v>1</v>
      </c>
      <c r="J21" s="253">
        <f>SUM(J22:J27)</f>
        <v>315000000</v>
      </c>
      <c r="K21" s="230">
        <v>1</v>
      </c>
      <c r="L21" s="253">
        <f>SUM(L22:L27)</f>
        <v>315000000</v>
      </c>
      <c r="M21" s="230">
        <v>1</v>
      </c>
      <c r="N21" s="253">
        <f>SUM(N22:N27)</f>
        <v>332000000</v>
      </c>
      <c r="O21" s="230">
        <v>1</v>
      </c>
      <c r="P21" s="253">
        <f>SUM(P22:P27)</f>
        <v>340000000</v>
      </c>
      <c r="Q21" s="230">
        <v>1</v>
      </c>
      <c r="R21" s="253">
        <f>SUM(R22:R27)</f>
        <v>382000000</v>
      </c>
      <c r="S21" s="230">
        <v>1</v>
      </c>
      <c r="T21" s="253">
        <f>SUM(T22:T27)</f>
        <v>382000000</v>
      </c>
      <c r="U21" s="230">
        <v>1</v>
      </c>
      <c r="V21" s="254">
        <f>SUM(V22:V27)</f>
        <v>1684000000</v>
      </c>
      <c r="W21" s="233"/>
      <c r="X21" s="233"/>
      <c r="Y21" s="234"/>
    </row>
    <row r="22" spans="1:25" ht="50.25" customHeight="1">
      <c r="A22" s="235"/>
      <c r="B22" s="236"/>
      <c r="C22" s="238"/>
      <c r="D22" s="238" t="s">
        <v>200</v>
      </c>
      <c r="E22" s="238" t="s">
        <v>201</v>
      </c>
      <c r="F22" s="262" t="s">
        <v>201</v>
      </c>
      <c r="G22" s="236" t="s">
        <v>202</v>
      </c>
      <c r="H22" s="246"/>
      <c r="I22" s="263" t="s">
        <v>203</v>
      </c>
      <c r="J22" s="257">
        <v>14000000</v>
      </c>
      <c r="K22" s="263" t="s">
        <v>203</v>
      </c>
      <c r="L22" s="257">
        <v>14000000</v>
      </c>
      <c r="M22" s="263" t="s">
        <v>203</v>
      </c>
      <c r="N22" s="257">
        <v>16000000</v>
      </c>
      <c r="O22" s="263" t="s">
        <v>203</v>
      </c>
      <c r="P22" s="257">
        <v>14000000</v>
      </c>
      <c r="Q22" s="263" t="s">
        <v>203</v>
      </c>
      <c r="R22" s="257">
        <v>17000000</v>
      </c>
      <c r="S22" s="263" t="s">
        <v>203</v>
      </c>
      <c r="T22" s="257">
        <v>17000000</v>
      </c>
      <c r="U22" s="263" t="s">
        <v>203</v>
      </c>
      <c r="V22" s="242">
        <f t="shared" ref="V22:V27" si="0">J22+L22+N22+P22+T22</f>
        <v>75000000</v>
      </c>
      <c r="W22" s="233"/>
      <c r="X22" s="233"/>
      <c r="Y22" s="234"/>
    </row>
    <row r="23" spans="1:25" ht="38.25" customHeight="1">
      <c r="A23" s="235"/>
      <c r="B23" s="236"/>
      <c r="C23" s="238"/>
      <c r="D23" s="238" t="s">
        <v>204</v>
      </c>
      <c r="E23" s="238" t="s">
        <v>205</v>
      </c>
      <c r="F23" s="262" t="s">
        <v>205</v>
      </c>
      <c r="G23" s="236" t="s">
        <v>206</v>
      </c>
      <c r="H23" s="246"/>
      <c r="I23" s="263" t="s">
        <v>203</v>
      </c>
      <c r="J23" s="257">
        <v>45000000</v>
      </c>
      <c r="K23" s="263" t="s">
        <v>203</v>
      </c>
      <c r="L23" s="257">
        <v>45000000</v>
      </c>
      <c r="M23" s="263" t="s">
        <v>203</v>
      </c>
      <c r="N23" s="257">
        <v>45000000</v>
      </c>
      <c r="O23" s="263" t="s">
        <v>203</v>
      </c>
      <c r="P23" s="257">
        <v>45000000</v>
      </c>
      <c r="Q23" s="263" t="s">
        <v>203</v>
      </c>
      <c r="R23" s="257">
        <v>45000000</v>
      </c>
      <c r="S23" s="263" t="s">
        <v>203</v>
      </c>
      <c r="T23" s="257">
        <v>45000000</v>
      </c>
      <c r="U23" s="263" t="s">
        <v>203</v>
      </c>
      <c r="V23" s="242">
        <f t="shared" si="0"/>
        <v>225000000</v>
      </c>
      <c r="W23" s="233"/>
      <c r="X23" s="233"/>
      <c r="Y23" s="234"/>
    </row>
    <row r="24" spans="1:25" ht="43.5" customHeight="1">
      <c r="A24" s="235"/>
      <c r="B24" s="236"/>
      <c r="C24" s="238"/>
      <c r="D24" s="238" t="s">
        <v>207</v>
      </c>
      <c r="E24" s="238" t="s">
        <v>208</v>
      </c>
      <c r="F24" s="262" t="s">
        <v>208</v>
      </c>
      <c r="G24" s="236" t="s">
        <v>209</v>
      </c>
      <c r="H24" s="246"/>
      <c r="I24" s="263" t="s">
        <v>203</v>
      </c>
      <c r="J24" s="257">
        <v>30000000</v>
      </c>
      <c r="K24" s="263" t="s">
        <v>203</v>
      </c>
      <c r="L24" s="257">
        <v>30000000</v>
      </c>
      <c r="M24" s="263" t="s">
        <v>203</v>
      </c>
      <c r="N24" s="257">
        <v>35000000</v>
      </c>
      <c r="O24" s="263" t="s">
        <v>203</v>
      </c>
      <c r="P24" s="257">
        <v>35000000</v>
      </c>
      <c r="Q24" s="263" t="s">
        <v>203</v>
      </c>
      <c r="R24" s="257">
        <v>40000000</v>
      </c>
      <c r="S24" s="263" t="s">
        <v>203</v>
      </c>
      <c r="T24" s="257">
        <v>40000000</v>
      </c>
      <c r="U24" s="263" t="s">
        <v>203</v>
      </c>
      <c r="V24" s="242">
        <f t="shared" si="0"/>
        <v>170000000</v>
      </c>
      <c r="W24" s="233"/>
      <c r="X24" s="233"/>
      <c r="Y24" s="234"/>
    </row>
    <row r="25" spans="1:25" ht="50.25" customHeight="1">
      <c r="A25" s="235"/>
      <c r="B25" s="236"/>
      <c r="C25" s="238"/>
      <c r="D25" s="238" t="s">
        <v>210</v>
      </c>
      <c r="E25" s="238" t="s">
        <v>211</v>
      </c>
      <c r="F25" s="262" t="s">
        <v>211</v>
      </c>
      <c r="G25" s="236" t="s">
        <v>212</v>
      </c>
      <c r="H25" s="246"/>
      <c r="I25" s="263" t="s">
        <v>203</v>
      </c>
      <c r="J25" s="257">
        <v>20000000</v>
      </c>
      <c r="K25" s="263" t="s">
        <v>203</v>
      </c>
      <c r="L25" s="257">
        <v>20000000</v>
      </c>
      <c r="M25" s="263" t="s">
        <v>203</v>
      </c>
      <c r="N25" s="257">
        <v>20000000</v>
      </c>
      <c r="O25" s="263" t="s">
        <v>203</v>
      </c>
      <c r="P25" s="257">
        <v>20000000</v>
      </c>
      <c r="Q25" s="263" t="s">
        <v>203</v>
      </c>
      <c r="R25" s="257">
        <v>22000000</v>
      </c>
      <c r="S25" s="263" t="s">
        <v>203</v>
      </c>
      <c r="T25" s="257">
        <v>22000000</v>
      </c>
      <c r="U25" s="263" t="s">
        <v>203</v>
      </c>
      <c r="V25" s="242">
        <f t="shared" si="0"/>
        <v>102000000</v>
      </c>
      <c r="W25" s="233"/>
      <c r="X25" s="233"/>
      <c r="Y25" s="234"/>
    </row>
    <row r="26" spans="1:25" ht="50.25" customHeight="1">
      <c r="A26" s="235"/>
      <c r="B26" s="236"/>
      <c r="C26" s="238"/>
      <c r="D26" s="238" t="s">
        <v>213</v>
      </c>
      <c r="E26" s="238" t="s">
        <v>214</v>
      </c>
      <c r="F26" s="262" t="s">
        <v>214</v>
      </c>
      <c r="G26" s="236" t="s">
        <v>215</v>
      </c>
      <c r="H26" s="246"/>
      <c r="I26" s="240" t="s">
        <v>172</v>
      </c>
      <c r="J26" s="257">
        <v>16000000</v>
      </c>
      <c r="K26" s="240" t="s">
        <v>172</v>
      </c>
      <c r="L26" s="257">
        <v>16000000</v>
      </c>
      <c r="M26" s="240" t="s">
        <v>172</v>
      </c>
      <c r="N26" s="257">
        <v>16000000</v>
      </c>
      <c r="O26" s="240" t="s">
        <v>172</v>
      </c>
      <c r="P26" s="257">
        <v>16000000</v>
      </c>
      <c r="Q26" s="240" t="s">
        <v>172</v>
      </c>
      <c r="R26" s="257">
        <v>18000000</v>
      </c>
      <c r="S26" s="240" t="s">
        <v>172</v>
      </c>
      <c r="T26" s="257">
        <v>18000000</v>
      </c>
      <c r="U26" s="240" t="s">
        <v>172</v>
      </c>
      <c r="V26" s="242">
        <f t="shared" si="0"/>
        <v>82000000</v>
      </c>
      <c r="W26" s="233"/>
      <c r="X26" s="233"/>
      <c r="Y26" s="234"/>
    </row>
    <row r="27" spans="1:25" ht="50.25" customHeight="1">
      <c r="A27" s="235"/>
      <c r="B27" s="236"/>
      <c r="C27" s="238"/>
      <c r="D27" s="238" t="s">
        <v>216</v>
      </c>
      <c r="E27" s="238" t="s">
        <v>217</v>
      </c>
      <c r="F27" s="262" t="s">
        <v>217</v>
      </c>
      <c r="G27" s="236" t="s">
        <v>218</v>
      </c>
      <c r="H27" s="246"/>
      <c r="I27" s="264" t="s">
        <v>219</v>
      </c>
      <c r="J27" s="265">
        <v>190000000</v>
      </c>
      <c r="K27" s="264" t="s">
        <v>219</v>
      </c>
      <c r="L27" s="265">
        <v>190000000</v>
      </c>
      <c r="M27" s="264" t="s">
        <v>219</v>
      </c>
      <c r="N27" s="265">
        <v>200000000</v>
      </c>
      <c r="O27" s="264" t="s">
        <v>219</v>
      </c>
      <c r="P27" s="265">
        <v>210000000</v>
      </c>
      <c r="Q27" s="264" t="s">
        <v>219</v>
      </c>
      <c r="R27" s="265">
        <v>240000000</v>
      </c>
      <c r="S27" s="264" t="s">
        <v>219</v>
      </c>
      <c r="T27" s="265">
        <v>240000000</v>
      </c>
      <c r="U27" s="264" t="s">
        <v>219</v>
      </c>
      <c r="V27" s="242">
        <f t="shared" si="0"/>
        <v>1030000000</v>
      </c>
      <c r="W27" s="233"/>
      <c r="X27" s="233"/>
      <c r="Y27" s="234"/>
    </row>
    <row r="28" spans="1:25">
      <c r="A28" s="235"/>
      <c r="B28" s="236"/>
      <c r="C28" s="238"/>
      <c r="D28" s="238"/>
      <c r="E28" s="238"/>
      <c r="F28" s="236"/>
      <c r="G28" s="236"/>
      <c r="H28" s="246"/>
      <c r="I28" s="248"/>
      <c r="J28" s="249"/>
      <c r="K28" s="248"/>
      <c r="L28" s="249"/>
      <c r="M28" s="248"/>
      <c r="N28" s="249"/>
      <c r="O28" s="248"/>
      <c r="P28" s="249"/>
      <c r="Q28" s="249"/>
      <c r="R28" s="249"/>
      <c r="S28" s="248"/>
      <c r="T28" s="249"/>
      <c r="U28" s="250"/>
      <c r="V28" s="242"/>
      <c r="W28" s="233"/>
      <c r="X28" s="233"/>
      <c r="Y28" s="234"/>
    </row>
    <row r="29" spans="1:25" ht="48.75" customHeight="1">
      <c r="A29" s="225"/>
      <c r="B29" s="226"/>
      <c r="C29" s="251"/>
      <c r="D29" s="251" t="s">
        <v>220</v>
      </c>
      <c r="E29" s="251"/>
      <c r="F29" s="226"/>
      <c r="G29" s="226" t="s">
        <v>221</v>
      </c>
      <c r="H29" s="252"/>
      <c r="I29" s="230">
        <v>1</v>
      </c>
      <c r="J29" s="253">
        <f>SUM(J30:J32)</f>
        <v>444000000</v>
      </c>
      <c r="K29" s="230">
        <v>1</v>
      </c>
      <c r="L29" s="253">
        <f>SUM(L30:L32)</f>
        <v>444000000</v>
      </c>
      <c r="M29" s="230">
        <v>1</v>
      </c>
      <c r="N29" s="253">
        <f>SUM(N30:N32)</f>
        <v>465000000</v>
      </c>
      <c r="O29" s="230">
        <v>1</v>
      </c>
      <c r="P29" s="253">
        <f>SUM(P30:P32)</f>
        <v>470000000</v>
      </c>
      <c r="Q29" s="230">
        <v>1</v>
      </c>
      <c r="R29" s="253">
        <f>SUM(R30:R32)</f>
        <v>472000000</v>
      </c>
      <c r="S29" s="230">
        <v>1</v>
      </c>
      <c r="T29" s="253">
        <f>SUM(T30:T32)</f>
        <v>472000000</v>
      </c>
      <c r="U29" s="230">
        <v>1</v>
      </c>
      <c r="V29" s="254">
        <f>SUM(V30:V32)</f>
        <v>2295000000</v>
      </c>
      <c r="W29" s="233"/>
      <c r="X29" s="233"/>
      <c r="Y29" s="234"/>
    </row>
    <row r="30" spans="1:25" ht="48.75" customHeight="1">
      <c r="A30" s="235"/>
      <c r="B30" s="236"/>
      <c r="C30" s="238"/>
      <c r="D30" s="238" t="s">
        <v>222</v>
      </c>
      <c r="E30" s="238" t="s">
        <v>223</v>
      </c>
      <c r="F30" s="262" t="s">
        <v>223</v>
      </c>
      <c r="G30" s="236" t="s">
        <v>224</v>
      </c>
      <c r="H30" s="246"/>
      <c r="I30" s="240" t="s">
        <v>225</v>
      </c>
      <c r="J30" s="241">
        <v>380000000</v>
      </c>
      <c r="K30" s="240" t="s">
        <v>225</v>
      </c>
      <c r="L30" s="241">
        <v>380000000</v>
      </c>
      <c r="M30" s="240" t="s">
        <v>225</v>
      </c>
      <c r="N30" s="249">
        <v>380000000</v>
      </c>
      <c r="O30" s="240" t="s">
        <v>225</v>
      </c>
      <c r="P30" s="241">
        <v>380000000</v>
      </c>
      <c r="Q30" s="240" t="s">
        <v>225</v>
      </c>
      <c r="R30" s="241">
        <v>380000000</v>
      </c>
      <c r="S30" s="240" t="s">
        <v>225</v>
      </c>
      <c r="T30" s="241">
        <v>380000000</v>
      </c>
      <c r="U30" s="240" t="s">
        <v>225</v>
      </c>
      <c r="V30" s="242">
        <f>J30+L30+N30+P30+T30</f>
        <v>1900000000</v>
      </c>
      <c r="W30" s="233"/>
      <c r="X30" s="233"/>
      <c r="Y30" s="234"/>
    </row>
    <row r="31" spans="1:25" ht="48.75" customHeight="1">
      <c r="A31" s="235"/>
      <c r="B31" s="236"/>
      <c r="C31" s="238"/>
      <c r="D31" s="238" t="s">
        <v>226</v>
      </c>
      <c r="E31" s="238" t="s">
        <v>227</v>
      </c>
      <c r="F31" s="262" t="s">
        <v>227</v>
      </c>
      <c r="G31" s="236" t="s">
        <v>228</v>
      </c>
      <c r="H31" s="246"/>
      <c r="I31" s="240" t="s">
        <v>229</v>
      </c>
      <c r="J31" s="241">
        <v>20000000</v>
      </c>
      <c r="K31" s="240" t="s">
        <v>229</v>
      </c>
      <c r="L31" s="241">
        <v>20000000</v>
      </c>
      <c r="M31" s="258" t="s">
        <v>230</v>
      </c>
      <c r="N31" s="249">
        <v>25000000</v>
      </c>
      <c r="O31" s="240" t="s">
        <v>229</v>
      </c>
      <c r="P31" s="241">
        <v>30000000</v>
      </c>
      <c r="Q31" s="240" t="s">
        <v>229</v>
      </c>
      <c r="R31" s="241">
        <v>30000000</v>
      </c>
      <c r="S31" s="240" t="s">
        <v>229</v>
      </c>
      <c r="T31" s="241">
        <v>30000000</v>
      </c>
      <c r="U31" s="240" t="s">
        <v>229</v>
      </c>
      <c r="V31" s="242">
        <f>J31+L31+N31+P31+T31</f>
        <v>125000000</v>
      </c>
      <c r="W31" s="233"/>
      <c r="X31" s="233"/>
      <c r="Y31" s="234"/>
    </row>
    <row r="32" spans="1:25" ht="48.75" customHeight="1">
      <c r="A32" s="235"/>
      <c r="B32" s="236"/>
      <c r="C32" s="238"/>
      <c r="D32" s="238" t="s">
        <v>231</v>
      </c>
      <c r="E32" s="238" t="s">
        <v>232</v>
      </c>
      <c r="F32" s="262" t="s">
        <v>232</v>
      </c>
      <c r="G32" s="236" t="s">
        <v>233</v>
      </c>
      <c r="H32" s="246"/>
      <c r="I32" s="240" t="s">
        <v>234</v>
      </c>
      <c r="J32" s="241">
        <v>44000000</v>
      </c>
      <c r="K32" s="240" t="s">
        <v>234</v>
      </c>
      <c r="L32" s="241">
        <v>44000000</v>
      </c>
      <c r="M32" s="258" t="s">
        <v>235</v>
      </c>
      <c r="N32" s="249">
        <v>60000000</v>
      </c>
      <c r="O32" s="240" t="s">
        <v>234</v>
      </c>
      <c r="P32" s="241">
        <v>60000000</v>
      </c>
      <c r="Q32" s="240" t="s">
        <v>234</v>
      </c>
      <c r="R32" s="241">
        <v>62000000</v>
      </c>
      <c r="S32" s="240" t="s">
        <v>234</v>
      </c>
      <c r="T32" s="241">
        <v>62000000</v>
      </c>
      <c r="U32" s="240" t="s">
        <v>234</v>
      </c>
      <c r="V32" s="242">
        <f>J32+L32+N32+P32+T32</f>
        <v>270000000</v>
      </c>
      <c r="W32" s="233"/>
      <c r="X32" s="233"/>
      <c r="Y32" s="234"/>
    </row>
    <row r="33" spans="1:25">
      <c r="A33" s="235"/>
      <c r="B33" s="236"/>
      <c r="C33" s="238"/>
      <c r="D33" s="238"/>
      <c r="E33" s="238"/>
      <c r="F33" s="236"/>
      <c r="G33" s="236"/>
      <c r="H33" s="246"/>
      <c r="I33" s="248"/>
      <c r="J33" s="249"/>
      <c r="K33" s="248"/>
      <c r="L33" s="249"/>
      <c r="M33" s="248"/>
      <c r="N33" s="249"/>
      <c r="O33" s="248"/>
      <c r="P33" s="249"/>
      <c r="Q33" s="249"/>
      <c r="R33" s="249"/>
      <c r="S33" s="248"/>
      <c r="T33" s="249"/>
      <c r="U33" s="250"/>
      <c r="V33" s="242"/>
      <c r="W33" s="233"/>
      <c r="X33" s="233"/>
      <c r="Y33" s="234"/>
    </row>
    <row r="34" spans="1:25" ht="34.5" customHeight="1">
      <c r="A34" s="225"/>
      <c r="B34" s="226"/>
      <c r="C34" s="251"/>
      <c r="D34" s="251" t="s">
        <v>236</v>
      </c>
      <c r="E34" s="251"/>
      <c r="F34" s="226"/>
      <c r="G34" s="226" t="s">
        <v>237</v>
      </c>
      <c r="H34" s="252"/>
      <c r="I34" s="230">
        <v>1</v>
      </c>
      <c r="J34" s="253">
        <f>SUM(J35:J37)</f>
        <v>172600000</v>
      </c>
      <c r="K34" s="230">
        <v>1</v>
      </c>
      <c r="L34" s="253">
        <f>SUM(L35:L37)</f>
        <v>172600000</v>
      </c>
      <c r="M34" s="230">
        <v>1</v>
      </c>
      <c r="N34" s="253">
        <f>SUM(N35:N37)</f>
        <v>188500000</v>
      </c>
      <c r="O34" s="230">
        <v>1</v>
      </c>
      <c r="P34" s="253">
        <f>SUM(P35:P37)</f>
        <v>199000000</v>
      </c>
      <c r="Q34" s="230">
        <v>1</v>
      </c>
      <c r="R34" s="253">
        <f>SUM(R35:R37)</f>
        <v>219500000</v>
      </c>
      <c r="S34" s="230">
        <v>1</v>
      </c>
      <c r="T34" s="253">
        <f>SUM(T35:T37)</f>
        <v>219500000</v>
      </c>
      <c r="U34" s="230">
        <v>1</v>
      </c>
      <c r="V34" s="254">
        <f>SUM(V35:V37)</f>
        <v>952200000</v>
      </c>
      <c r="W34" s="233"/>
      <c r="X34" s="233"/>
      <c r="Y34" s="234"/>
    </row>
    <row r="35" spans="1:25" ht="33" customHeight="1">
      <c r="A35" s="235"/>
      <c r="B35" s="236"/>
      <c r="C35" s="238"/>
      <c r="D35" s="238" t="s">
        <v>238</v>
      </c>
      <c r="E35" s="238" t="s">
        <v>239</v>
      </c>
      <c r="F35" s="262" t="s">
        <v>239</v>
      </c>
      <c r="G35" s="236" t="s">
        <v>240</v>
      </c>
      <c r="H35" s="246"/>
      <c r="I35" s="240" t="s">
        <v>219</v>
      </c>
      <c r="J35" s="241">
        <v>2600000</v>
      </c>
      <c r="K35" s="240" t="s">
        <v>219</v>
      </c>
      <c r="L35" s="241">
        <v>2600000</v>
      </c>
      <c r="M35" s="258" t="s">
        <v>241</v>
      </c>
      <c r="N35" s="249">
        <v>3500000</v>
      </c>
      <c r="O35" s="258" t="s">
        <v>241</v>
      </c>
      <c r="P35" s="249">
        <v>4000000</v>
      </c>
      <c r="Q35" s="258" t="s">
        <v>241</v>
      </c>
      <c r="R35" s="249">
        <v>4500000</v>
      </c>
      <c r="S35" s="258" t="s">
        <v>241</v>
      </c>
      <c r="T35" s="249">
        <v>4500000</v>
      </c>
      <c r="U35" s="258" t="s">
        <v>241</v>
      </c>
      <c r="V35" s="242">
        <f>J35+L35+N35+P35+T35</f>
        <v>17200000</v>
      </c>
      <c r="W35" s="233"/>
      <c r="X35" s="233"/>
      <c r="Y35" s="234"/>
    </row>
    <row r="36" spans="1:25" ht="44.25" customHeight="1">
      <c r="A36" s="235"/>
      <c r="B36" s="236"/>
      <c r="C36" s="238"/>
      <c r="D36" s="238" t="s">
        <v>242</v>
      </c>
      <c r="E36" s="238" t="s">
        <v>243</v>
      </c>
      <c r="F36" s="262" t="s">
        <v>243</v>
      </c>
      <c r="G36" s="236" t="s">
        <v>244</v>
      </c>
      <c r="H36" s="246"/>
      <c r="I36" s="240" t="s">
        <v>219</v>
      </c>
      <c r="J36" s="241">
        <v>30000000</v>
      </c>
      <c r="K36" s="240" t="s">
        <v>219</v>
      </c>
      <c r="L36" s="241">
        <v>30000000</v>
      </c>
      <c r="M36" s="240" t="s">
        <v>219</v>
      </c>
      <c r="N36" s="249">
        <v>35000000</v>
      </c>
      <c r="O36" s="240" t="s">
        <v>219</v>
      </c>
      <c r="P36" s="249">
        <v>35000000</v>
      </c>
      <c r="Q36" s="258" t="s">
        <v>245</v>
      </c>
      <c r="R36" s="249">
        <v>35000000</v>
      </c>
      <c r="S36" s="258" t="s">
        <v>245</v>
      </c>
      <c r="T36" s="249">
        <v>35000000</v>
      </c>
      <c r="U36" s="258" t="s">
        <v>245</v>
      </c>
      <c r="V36" s="242">
        <f>J36+L36+N36+P36+T36</f>
        <v>165000000</v>
      </c>
      <c r="W36" s="233"/>
      <c r="X36" s="233"/>
      <c r="Y36" s="234"/>
    </row>
    <row r="37" spans="1:25" ht="51" customHeight="1">
      <c r="A37" s="235"/>
      <c r="B37" s="236"/>
      <c r="C37" s="238"/>
      <c r="D37" s="238" t="s">
        <v>246</v>
      </c>
      <c r="E37" s="238" t="s">
        <v>247</v>
      </c>
      <c r="F37" s="262" t="s">
        <v>247</v>
      </c>
      <c r="G37" s="236" t="s">
        <v>248</v>
      </c>
      <c r="H37" s="246"/>
      <c r="I37" s="240" t="s">
        <v>219</v>
      </c>
      <c r="J37" s="241">
        <v>140000000</v>
      </c>
      <c r="K37" s="240" t="s">
        <v>219</v>
      </c>
      <c r="L37" s="241">
        <v>140000000</v>
      </c>
      <c r="M37" s="258" t="s">
        <v>241</v>
      </c>
      <c r="N37" s="249">
        <v>150000000</v>
      </c>
      <c r="O37" s="258" t="s">
        <v>241</v>
      </c>
      <c r="P37" s="249">
        <v>160000000</v>
      </c>
      <c r="Q37" s="258" t="s">
        <v>241</v>
      </c>
      <c r="R37" s="249">
        <v>180000000</v>
      </c>
      <c r="S37" s="258" t="s">
        <v>241</v>
      </c>
      <c r="T37" s="249">
        <v>180000000</v>
      </c>
      <c r="U37" s="258" t="s">
        <v>241</v>
      </c>
      <c r="V37" s="242">
        <f>J37+L37+N37+P37+T37</f>
        <v>770000000</v>
      </c>
      <c r="W37" s="233"/>
      <c r="X37" s="233"/>
      <c r="Y37" s="234"/>
    </row>
    <row r="38" spans="1:25">
      <c r="A38" s="235"/>
      <c r="B38" s="236"/>
      <c r="C38" s="238"/>
      <c r="D38" s="238"/>
      <c r="E38" s="238"/>
      <c r="F38" s="236"/>
      <c r="G38" s="236"/>
      <c r="H38" s="246"/>
      <c r="I38" s="248"/>
      <c r="J38" s="249"/>
      <c r="K38" s="248"/>
      <c r="L38" s="249"/>
      <c r="M38" s="248"/>
      <c r="N38" s="249"/>
      <c r="O38" s="248"/>
      <c r="P38" s="249"/>
      <c r="Q38" s="249"/>
      <c r="R38" s="249"/>
      <c r="S38" s="248"/>
      <c r="T38" s="249"/>
      <c r="U38" s="250"/>
      <c r="V38" s="242"/>
      <c r="W38" s="233"/>
      <c r="X38" s="233"/>
      <c r="Y38" s="234"/>
    </row>
    <row r="39" spans="1:25" ht="40.5" customHeight="1">
      <c r="A39" s="225"/>
      <c r="B39" s="226"/>
      <c r="C39" s="251"/>
      <c r="D39" s="251" t="s">
        <v>249</v>
      </c>
      <c r="E39" s="251"/>
      <c r="F39" s="226"/>
      <c r="G39" s="226" t="s">
        <v>250</v>
      </c>
      <c r="H39" s="252"/>
      <c r="I39" s="230">
        <v>1</v>
      </c>
      <c r="J39" s="253">
        <f>SUM(J40:J42)</f>
        <v>184000000</v>
      </c>
      <c r="K39" s="230">
        <v>1</v>
      </c>
      <c r="L39" s="253">
        <f>SUM(L40:L42)</f>
        <v>184000000</v>
      </c>
      <c r="M39" s="230">
        <v>1</v>
      </c>
      <c r="N39" s="253">
        <f>SUM(N40:N42)</f>
        <v>197000000</v>
      </c>
      <c r="O39" s="230">
        <v>1</v>
      </c>
      <c r="P39" s="253">
        <f>SUM(P40:P42)</f>
        <v>212000000</v>
      </c>
      <c r="Q39" s="230">
        <v>1</v>
      </c>
      <c r="R39" s="253">
        <f>SUM(R40:R42)</f>
        <v>234000000</v>
      </c>
      <c r="S39" s="230">
        <v>1</v>
      </c>
      <c r="T39" s="253">
        <f>SUM(T40:T42)</f>
        <v>236000000</v>
      </c>
      <c r="U39" s="230">
        <v>1</v>
      </c>
      <c r="V39" s="254">
        <f>SUM(V40:V42)</f>
        <v>1013000000</v>
      </c>
      <c r="W39" s="233"/>
      <c r="X39" s="233"/>
      <c r="Y39" s="234"/>
    </row>
    <row r="40" spans="1:25" ht="56.25" customHeight="1">
      <c r="A40" s="235"/>
      <c r="B40" s="236"/>
      <c r="C40" s="238"/>
      <c r="D40" s="238" t="s">
        <v>251</v>
      </c>
      <c r="E40" s="238" t="s">
        <v>252</v>
      </c>
      <c r="F40" s="262" t="s">
        <v>252</v>
      </c>
      <c r="G40" s="236" t="s">
        <v>253</v>
      </c>
      <c r="H40" s="246"/>
      <c r="I40" s="266" t="s">
        <v>254</v>
      </c>
      <c r="J40" s="241">
        <v>75000000</v>
      </c>
      <c r="K40" s="266" t="s">
        <v>254</v>
      </c>
      <c r="L40" s="241">
        <v>75000000</v>
      </c>
      <c r="M40" s="267" t="s">
        <v>255</v>
      </c>
      <c r="N40" s="249">
        <v>75000000</v>
      </c>
      <c r="O40" s="267" t="s">
        <v>255</v>
      </c>
      <c r="P40" s="249">
        <v>80000000</v>
      </c>
      <c r="Q40" s="267" t="s">
        <v>255</v>
      </c>
      <c r="R40" s="249">
        <v>80000000</v>
      </c>
      <c r="S40" s="267" t="s">
        <v>255</v>
      </c>
      <c r="T40" s="249">
        <v>80000000</v>
      </c>
      <c r="U40" s="267" t="s">
        <v>255</v>
      </c>
      <c r="V40" s="242">
        <f>J40+L40+N40+P40+T40</f>
        <v>385000000</v>
      </c>
      <c r="W40" s="233"/>
      <c r="X40" s="233"/>
      <c r="Y40" s="234"/>
    </row>
    <row r="41" spans="1:25" ht="56.25" customHeight="1">
      <c r="A41" s="235"/>
      <c r="B41" s="236"/>
      <c r="C41" s="238"/>
      <c r="D41" s="238" t="s">
        <v>256</v>
      </c>
      <c r="E41" s="238" t="s">
        <v>257</v>
      </c>
      <c r="F41" s="268" t="s">
        <v>257</v>
      </c>
      <c r="G41" s="236" t="s">
        <v>258</v>
      </c>
      <c r="H41" s="246"/>
      <c r="I41" s="269" t="s">
        <v>259</v>
      </c>
      <c r="J41" s="270">
        <v>9000000</v>
      </c>
      <c r="K41" s="269" t="s">
        <v>259</v>
      </c>
      <c r="L41" s="270">
        <v>9000000</v>
      </c>
      <c r="M41" s="269" t="s">
        <v>259</v>
      </c>
      <c r="N41" s="249">
        <v>12000000</v>
      </c>
      <c r="O41" s="269" t="s">
        <v>259</v>
      </c>
      <c r="P41" s="249">
        <v>12000000</v>
      </c>
      <c r="Q41" s="269" t="s">
        <v>259</v>
      </c>
      <c r="R41" s="249">
        <v>14000000</v>
      </c>
      <c r="S41" s="269" t="s">
        <v>259</v>
      </c>
      <c r="T41" s="249">
        <v>16000000</v>
      </c>
      <c r="U41" s="269" t="s">
        <v>259</v>
      </c>
      <c r="V41" s="242">
        <f>J41+L41+N41+P41+T41</f>
        <v>58000000</v>
      </c>
      <c r="W41" s="233"/>
      <c r="X41" s="233"/>
      <c r="Y41" s="234"/>
    </row>
    <row r="42" spans="1:25" ht="56.25" customHeight="1">
      <c r="A42" s="235"/>
      <c r="B42" s="236"/>
      <c r="C42" s="238"/>
      <c r="D42" s="238" t="s">
        <v>260</v>
      </c>
      <c r="E42" s="238" t="s">
        <v>261</v>
      </c>
      <c r="F42" s="262" t="s">
        <v>261</v>
      </c>
      <c r="G42" s="236" t="s">
        <v>262</v>
      </c>
      <c r="H42" s="246"/>
      <c r="I42" s="271" t="s">
        <v>263</v>
      </c>
      <c r="J42" s="265">
        <v>100000000</v>
      </c>
      <c r="K42" s="271" t="s">
        <v>263</v>
      </c>
      <c r="L42" s="265">
        <v>100000000</v>
      </c>
      <c r="M42" s="267" t="s">
        <v>263</v>
      </c>
      <c r="N42" s="249">
        <v>110000000</v>
      </c>
      <c r="O42" s="267" t="s">
        <v>263</v>
      </c>
      <c r="P42" s="249">
        <v>120000000</v>
      </c>
      <c r="Q42" s="267" t="s">
        <v>263</v>
      </c>
      <c r="R42" s="249">
        <v>140000000</v>
      </c>
      <c r="S42" s="267" t="s">
        <v>263</v>
      </c>
      <c r="T42" s="249">
        <v>140000000</v>
      </c>
      <c r="U42" s="267" t="s">
        <v>263</v>
      </c>
      <c r="V42" s="242">
        <f>J42+L42+N42+P42+T42</f>
        <v>570000000</v>
      </c>
      <c r="W42" s="233"/>
      <c r="X42" s="233"/>
      <c r="Y42" s="234"/>
    </row>
    <row r="43" spans="1:25">
      <c r="A43" s="235"/>
      <c r="B43" s="236"/>
      <c r="C43" s="238"/>
      <c r="D43" s="238"/>
      <c r="E43" s="238"/>
      <c r="F43" s="236"/>
      <c r="G43" s="236"/>
      <c r="H43" s="246"/>
      <c r="I43" s="248"/>
      <c r="J43" s="249"/>
      <c r="K43" s="248"/>
      <c r="L43" s="249"/>
      <c r="M43" s="248"/>
      <c r="N43" s="249"/>
      <c r="O43" s="248"/>
      <c r="P43" s="249"/>
      <c r="Q43" s="249"/>
      <c r="R43" s="249"/>
      <c r="S43" s="248"/>
      <c r="T43" s="249"/>
      <c r="U43" s="250"/>
      <c r="V43" s="242"/>
      <c r="W43" s="233"/>
      <c r="X43" s="233"/>
      <c r="Y43" s="234"/>
    </row>
    <row r="44" spans="1:25" s="282" customFormat="1" ht="45.75" customHeight="1">
      <c r="A44" s="272"/>
      <c r="B44" s="273"/>
      <c r="C44" s="274" t="s">
        <v>264</v>
      </c>
      <c r="D44" s="275" t="s">
        <v>28</v>
      </c>
      <c r="E44" s="275"/>
      <c r="F44" s="273"/>
      <c r="G44" s="273" t="s">
        <v>38</v>
      </c>
      <c r="H44" s="276" t="s">
        <v>155</v>
      </c>
      <c r="I44" s="277" t="s">
        <v>379</v>
      </c>
      <c r="J44" s="278">
        <f>J45+J48</f>
        <v>35000000</v>
      </c>
      <c r="K44" s="279" t="s">
        <v>156</v>
      </c>
      <c r="L44" s="278">
        <f>L45+L48</f>
        <v>35000000</v>
      </c>
      <c r="M44" s="277" t="s">
        <v>140</v>
      </c>
      <c r="N44" s="278">
        <f>N45+N48</f>
        <v>35000000</v>
      </c>
      <c r="O44" s="277" t="s">
        <v>380</v>
      </c>
      <c r="P44" s="278">
        <f>P45+P48</f>
        <v>40000000</v>
      </c>
      <c r="Q44" s="277" t="s">
        <v>381</v>
      </c>
      <c r="R44" s="278">
        <f>R45+R48</f>
        <v>47000000</v>
      </c>
      <c r="S44" s="277" t="s">
        <v>382</v>
      </c>
      <c r="T44" s="278">
        <f>T45+T48</f>
        <v>47000000</v>
      </c>
      <c r="U44" s="277" t="s">
        <v>382</v>
      </c>
      <c r="V44" s="278">
        <f>V45+V48</f>
        <v>192000000</v>
      </c>
      <c r="W44" s="280"/>
      <c r="X44" s="280"/>
      <c r="Y44" s="281"/>
    </row>
    <row r="45" spans="1:25" ht="49.5" customHeight="1">
      <c r="A45" s="225"/>
      <c r="B45" s="226"/>
      <c r="C45" s="283" t="s">
        <v>265</v>
      </c>
      <c r="D45" s="251" t="s">
        <v>266</v>
      </c>
      <c r="E45" s="251"/>
      <c r="F45" s="226"/>
      <c r="G45" s="226" t="s">
        <v>267</v>
      </c>
      <c r="H45" s="252"/>
      <c r="I45" s="284" t="s">
        <v>268</v>
      </c>
      <c r="J45" s="253">
        <f>J46</f>
        <v>20000000</v>
      </c>
      <c r="K45" s="284" t="s">
        <v>268</v>
      </c>
      <c r="L45" s="253">
        <f>L46</f>
        <v>20000000</v>
      </c>
      <c r="M45" s="284" t="s">
        <v>268</v>
      </c>
      <c r="N45" s="253">
        <f>N46</f>
        <v>20000000</v>
      </c>
      <c r="O45" s="284" t="s">
        <v>268</v>
      </c>
      <c r="P45" s="253">
        <f>P46</f>
        <v>25000000</v>
      </c>
      <c r="Q45" s="284" t="s">
        <v>268</v>
      </c>
      <c r="R45" s="253">
        <f>R46</f>
        <v>30000000</v>
      </c>
      <c r="S45" s="284" t="s">
        <v>268</v>
      </c>
      <c r="T45" s="253">
        <f>T46</f>
        <v>30000000</v>
      </c>
      <c r="U45" s="284" t="s">
        <v>268</v>
      </c>
      <c r="V45" s="254">
        <f>V46</f>
        <v>115000000</v>
      </c>
      <c r="W45" s="233"/>
      <c r="X45" s="233"/>
      <c r="Y45" s="234"/>
    </row>
    <row r="46" spans="1:25" ht="70.5" customHeight="1">
      <c r="A46" s="235"/>
      <c r="B46" s="236"/>
      <c r="C46" s="237" t="s">
        <v>269</v>
      </c>
      <c r="D46" s="238" t="s">
        <v>270</v>
      </c>
      <c r="E46" s="285" t="s">
        <v>271</v>
      </c>
      <c r="F46" s="286" t="s">
        <v>271</v>
      </c>
      <c r="G46" s="286" t="s">
        <v>272</v>
      </c>
      <c r="H46" s="287"/>
      <c r="I46" s="288" t="s">
        <v>219</v>
      </c>
      <c r="J46" s="289">
        <v>20000000</v>
      </c>
      <c r="K46" s="288" t="s">
        <v>219</v>
      </c>
      <c r="L46" s="289">
        <v>20000000</v>
      </c>
      <c r="M46" s="288" t="s">
        <v>219</v>
      </c>
      <c r="N46" s="289">
        <v>20000000</v>
      </c>
      <c r="O46" s="288" t="s">
        <v>219</v>
      </c>
      <c r="P46" s="289">
        <v>25000000</v>
      </c>
      <c r="Q46" s="288" t="s">
        <v>219</v>
      </c>
      <c r="R46" s="289">
        <v>30000000</v>
      </c>
      <c r="S46" s="288" t="s">
        <v>219</v>
      </c>
      <c r="T46" s="289">
        <v>30000000</v>
      </c>
      <c r="U46" s="288" t="s">
        <v>219</v>
      </c>
      <c r="V46" s="242">
        <f>J46+L46+N46+P46+T46</f>
        <v>115000000</v>
      </c>
      <c r="W46" s="233"/>
      <c r="X46" s="233"/>
      <c r="Y46" s="234"/>
    </row>
    <row r="47" spans="1:25">
      <c r="A47" s="235"/>
      <c r="B47" s="236"/>
      <c r="C47" s="237"/>
      <c r="D47" s="285"/>
      <c r="E47" s="285"/>
      <c r="F47" s="286"/>
      <c r="G47" s="286"/>
      <c r="H47" s="287"/>
      <c r="I47" s="290"/>
      <c r="J47" s="291"/>
      <c r="K47" s="290"/>
      <c r="L47" s="291"/>
      <c r="M47" s="290"/>
      <c r="N47" s="291"/>
      <c r="O47" s="290"/>
      <c r="P47" s="291"/>
      <c r="Q47" s="291"/>
      <c r="R47" s="291"/>
      <c r="S47" s="290"/>
      <c r="T47" s="291"/>
      <c r="U47" s="292"/>
      <c r="V47" s="293"/>
      <c r="W47" s="233"/>
      <c r="X47" s="233"/>
      <c r="Y47" s="234"/>
    </row>
    <row r="48" spans="1:25" s="245" customFormat="1" ht="43.5" customHeight="1">
      <c r="A48" s="225"/>
      <c r="B48" s="226"/>
      <c r="C48" s="283" t="s">
        <v>273</v>
      </c>
      <c r="D48" s="251" t="s">
        <v>274</v>
      </c>
      <c r="E48" s="251"/>
      <c r="F48" s="226"/>
      <c r="G48" s="226" t="s">
        <v>275</v>
      </c>
      <c r="H48" s="252"/>
      <c r="I48" s="294" t="s">
        <v>276</v>
      </c>
      <c r="J48" s="253">
        <f>SUM(J49:J49)</f>
        <v>15000000</v>
      </c>
      <c r="K48" s="294" t="s">
        <v>276</v>
      </c>
      <c r="L48" s="253">
        <f>SUM(L49:L49)</f>
        <v>15000000</v>
      </c>
      <c r="M48" s="294" t="s">
        <v>276</v>
      </c>
      <c r="N48" s="253">
        <f>SUM(N49:N49)</f>
        <v>15000000</v>
      </c>
      <c r="O48" s="294" t="s">
        <v>276</v>
      </c>
      <c r="P48" s="253">
        <f>SUM(P49:P49)</f>
        <v>15000000</v>
      </c>
      <c r="Q48" s="294" t="s">
        <v>276</v>
      </c>
      <c r="R48" s="253">
        <f>SUM(R49:R49)</f>
        <v>17000000</v>
      </c>
      <c r="S48" s="294" t="s">
        <v>276</v>
      </c>
      <c r="T48" s="253">
        <f>SUM(T49:T49)</f>
        <v>17000000</v>
      </c>
      <c r="U48" s="294" t="s">
        <v>276</v>
      </c>
      <c r="V48" s="254">
        <f>SUM(V49:V49)</f>
        <v>77000000</v>
      </c>
      <c r="W48" s="243"/>
      <c r="X48" s="243"/>
      <c r="Y48" s="244"/>
    </row>
    <row r="49" spans="1:25" s="245" customFormat="1" ht="43.5" customHeight="1">
      <c r="A49" s="235"/>
      <c r="B49" s="236"/>
      <c r="C49" s="295" t="s">
        <v>277</v>
      </c>
      <c r="D49" s="238" t="s">
        <v>278</v>
      </c>
      <c r="E49" s="238" t="s">
        <v>279</v>
      </c>
      <c r="F49" s="236" t="s">
        <v>279</v>
      </c>
      <c r="G49" s="236" t="s">
        <v>280</v>
      </c>
      <c r="H49" s="246"/>
      <c r="I49" s="296" t="s">
        <v>281</v>
      </c>
      <c r="J49" s="241">
        <v>15000000</v>
      </c>
      <c r="K49" s="296" t="s">
        <v>281</v>
      </c>
      <c r="L49" s="241">
        <v>15000000</v>
      </c>
      <c r="M49" s="296" t="s">
        <v>281</v>
      </c>
      <c r="N49" s="241">
        <v>15000000</v>
      </c>
      <c r="O49" s="248" t="s">
        <v>282</v>
      </c>
      <c r="P49" s="249">
        <v>15000000</v>
      </c>
      <c r="Q49" s="248" t="s">
        <v>282</v>
      </c>
      <c r="R49" s="249">
        <v>17000000</v>
      </c>
      <c r="S49" s="248" t="s">
        <v>282</v>
      </c>
      <c r="T49" s="249">
        <v>17000000</v>
      </c>
      <c r="U49" s="258" t="s">
        <v>282</v>
      </c>
      <c r="V49" s="242">
        <f>J49+L49+N49+P49+T49</f>
        <v>77000000</v>
      </c>
      <c r="W49" s="243"/>
      <c r="X49" s="243"/>
      <c r="Y49" s="244"/>
    </row>
    <row r="50" spans="1:25" ht="15">
      <c r="A50" s="235"/>
      <c r="B50" s="236"/>
      <c r="C50" s="238"/>
      <c r="D50" s="238"/>
      <c r="E50" s="238"/>
      <c r="F50" s="236"/>
      <c r="G50" s="236"/>
      <c r="H50" s="246"/>
      <c r="I50" s="248"/>
      <c r="J50" s="249"/>
      <c r="K50" s="248"/>
      <c r="L50" s="249"/>
      <c r="M50" s="248"/>
      <c r="N50" s="249"/>
      <c r="O50" s="248"/>
      <c r="P50" s="249"/>
      <c r="Q50" s="249"/>
      <c r="R50" s="249"/>
      <c r="S50" s="248"/>
      <c r="T50" s="389"/>
      <c r="U50" s="250"/>
      <c r="V50" s="242"/>
      <c r="W50" s="233"/>
      <c r="X50" s="233"/>
      <c r="Y50" s="234"/>
    </row>
    <row r="51" spans="1:25" s="282" customFormat="1" ht="48.75" customHeight="1">
      <c r="A51" s="272"/>
      <c r="B51" s="273"/>
      <c r="C51" s="274" t="s">
        <v>283</v>
      </c>
      <c r="D51" s="275" t="s">
        <v>29</v>
      </c>
      <c r="E51" s="275"/>
      <c r="F51" s="273"/>
      <c r="G51" s="273" t="s">
        <v>284</v>
      </c>
      <c r="H51" s="297">
        <v>1</v>
      </c>
      <c r="I51" s="297">
        <v>1</v>
      </c>
      <c r="J51" s="278">
        <f>J52+J65</f>
        <v>4769402746</v>
      </c>
      <c r="K51" s="297">
        <v>1</v>
      </c>
      <c r="L51" s="278">
        <f>L52+L65</f>
        <v>3386700000</v>
      </c>
      <c r="M51" s="297">
        <v>1</v>
      </c>
      <c r="N51" s="278">
        <f>N52+N65</f>
        <v>3435000000</v>
      </c>
      <c r="O51" s="297">
        <v>1</v>
      </c>
      <c r="P51" s="278">
        <f>P52+P65</f>
        <v>3655000000</v>
      </c>
      <c r="Q51" s="297">
        <v>1</v>
      </c>
      <c r="R51" s="278">
        <f>R52+R65</f>
        <v>4025000000</v>
      </c>
      <c r="S51" s="297">
        <v>1</v>
      </c>
      <c r="T51" s="278">
        <f>T52+T65</f>
        <v>4025000000</v>
      </c>
      <c r="U51" s="297">
        <v>1</v>
      </c>
      <c r="V51" s="278">
        <f>V52+V65</f>
        <v>19271102746</v>
      </c>
      <c r="W51" s="280"/>
      <c r="X51" s="280"/>
      <c r="Y51" s="281"/>
    </row>
    <row r="52" spans="1:25" ht="36" customHeight="1">
      <c r="A52" s="225"/>
      <c r="B52" s="226"/>
      <c r="C52" s="283" t="s">
        <v>285</v>
      </c>
      <c r="D52" s="251" t="s">
        <v>286</v>
      </c>
      <c r="E52" s="251"/>
      <c r="F52" s="226"/>
      <c r="G52" s="226" t="s">
        <v>287</v>
      </c>
      <c r="H52" s="252"/>
      <c r="I52" s="284" t="s">
        <v>288</v>
      </c>
      <c r="J52" s="253">
        <f>SUM(J53:J55)</f>
        <v>3315402746</v>
      </c>
      <c r="K52" s="284" t="s">
        <v>288</v>
      </c>
      <c r="L52" s="253">
        <f>SUM(L53:L55)</f>
        <v>1932700000</v>
      </c>
      <c r="M52" s="284" t="s">
        <v>288</v>
      </c>
      <c r="N52" s="253">
        <f>SUM(N53:N55)</f>
        <v>1981000000</v>
      </c>
      <c r="O52" s="284" t="s">
        <v>288</v>
      </c>
      <c r="P52" s="253">
        <f>SUM(P53:P55)</f>
        <v>2185000000</v>
      </c>
      <c r="Q52" s="284" t="s">
        <v>288</v>
      </c>
      <c r="R52" s="253">
        <f>SUM(R53:R55)</f>
        <v>2535000000</v>
      </c>
      <c r="S52" s="284" t="s">
        <v>288</v>
      </c>
      <c r="T52" s="253">
        <f>SUM(T53:T55)</f>
        <v>2535000000</v>
      </c>
      <c r="U52" s="284" t="s">
        <v>288</v>
      </c>
      <c r="V52" s="253">
        <f>SUM(V53:V55)</f>
        <v>11949102746</v>
      </c>
      <c r="W52" s="233"/>
      <c r="X52" s="233"/>
      <c r="Y52" s="234"/>
    </row>
    <row r="53" spans="1:25" ht="44.25" customHeight="1">
      <c r="A53" s="235"/>
      <c r="B53" s="236"/>
      <c r="C53" s="295" t="s">
        <v>289</v>
      </c>
      <c r="D53" s="238" t="s">
        <v>290</v>
      </c>
      <c r="E53" s="238" t="s">
        <v>291</v>
      </c>
      <c r="F53" s="262" t="s">
        <v>291</v>
      </c>
      <c r="G53" s="236" t="s">
        <v>292</v>
      </c>
      <c r="H53" s="246"/>
      <c r="I53" s="298" t="s">
        <v>293</v>
      </c>
      <c r="J53" s="270">
        <v>33000000</v>
      </c>
      <c r="K53" s="298" t="s">
        <v>293</v>
      </c>
      <c r="L53" s="270">
        <v>33000000</v>
      </c>
      <c r="M53" s="298" t="s">
        <v>293</v>
      </c>
      <c r="N53" s="270">
        <v>33000000</v>
      </c>
      <c r="O53" s="298" t="s">
        <v>293</v>
      </c>
      <c r="P53" s="270">
        <v>35000000</v>
      </c>
      <c r="Q53" s="258" t="s">
        <v>294</v>
      </c>
      <c r="R53" s="249">
        <v>35000000</v>
      </c>
      <c r="S53" s="258" t="s">
        <v>294</v>
      </c>
      <c r="T53" s="249">
        <v>35000000</v>
      </c>
      <c r="U53" s="258" t="s">
        <v>294</v>
      </c>
      <c r="V53" s="242">
        <f>J53+L53+N53+P53+T53</f>
        <v>169000000</v>
      </c>
      <c r="W53" s="233"/>
      <c r="X53" s="233"/>
      <c r="Y53" s="234"/>
    </row>
    <row r="54" spans="1:25" ht="70.5" customHeight="1">
      <c r="A54" s="235"/>
      <c r="B54" s="236"/>
      <c r="C54" s="295" t="s">
        <v>295</v>
      </c>
      <c r="D54" s="238" t="s">
        <v>296</v>
      </c>
      <c r="E54" s="238" t="s">
        <v>297</v>
      </c>
      <c r="F54" s="262" t="s">
        <v>297</v>
      </c>
      <c r="G54" s="236" t="s">
        <v>298</v>
      </c>
      <c r="H54" s="246"/>
      <c r="I54" s="298" t="s">
        <v>299</v>
      </c>
      <c r="J54" s="270">
        <v>48000000</v>
      </c>
      <c r="K54" s="298" t="s">
        <v>299</v>
      </c>
      <c r="L54" s="270">
        <v>48000000</v>
      </c>
      <c r="M54" s="298" t="s">
        <v>299</v>
      </c>
      <c r="N54" s="270">
        <v>48000000</v>
      </c>
      <c r="O54" s="298" t="s">
        <v>299</v>
      </c>
      <c r="P54" s="270">
        <v>50000000</v>
      </c>
      <c r="Q54" s="258" t="s">
        <v>300</v>
      </c>
      <c r="R54" s="249">
        <v>50000000</v>
      </c>
      <c r="S54" s="258" t="s">
        <v>300</v>
      </c>
      <c r="T54" s="249">
        <v>50000000</v>
      </c>
      <c r="U54" s="258" t="s">
        <v>300</v>
      </c>
      <c r="V54" s="242">
        <f>J54+L54+N54+P54+T54</f>
        <v>244000000</v>
      </c>
      <c r="W54" s="233"/>
      <c r="X54" s="233"/>
      <c r="Y54" s="234"/>
    </row>
    <row r="55" spans="1:25" ht="51" customHeight="1">
      <c r="A55" s="235"/>
      <c r="B55" s="236"/>
      <c r="C55" s="295" t="s">
        <v>301</v>
      </c>
      <c r="D55" s="285" t="s">
        <v>302</v>
      </c>
      <c r="E55" s="285" t="s">
        <v>303</v>
      </c>
      <c r="F55" s="262" t="s">
        <v>303</v>
      </c>
      <c r="G55" s="236" t="s">
        <v>304</v>
      </c>
      <c r="H55" s="246"/>
      <c r="I55" s="240" t="s">
        <v>305</v>
      </c>
      <c r="J55" s="299">
        <v>3234402746</v>
      </c>
      <c r="K55" s="240" t="s">
        <v>305</v>
      </c>
      <c r="L55" s="299">
        <f>1651700000+200000000</f>
        <v>1851700000</v>
      </c>
      <c r="M55" s="258" t="s">
        <v>305</v>
      </c>
      <c r="N55" s="249">
        <v>1900000000</v>
      </c>
      <c r="O55" s="258" t="s">
        <v>305</v>
      </c>
      <c r="P55" s="249">
        <v>2100000000</v>
      </c>
      <c r="Q55" s="258" t="s">
        <v>305</v>
      </c>
      <c r="R55" s="249">
        <v>2450000000</v>
      </c>
      <c r="S55" s="258" t="s">
        <v>305</v>
      </c>
      <c r="T55" s="249">
        <v>2450000000</v>
      </c>
      <c r="U55" s="258" t="s">
        <v>306</v>
      </c>
      <c r="V55" s="242">
        <f>J55+L55+N55+P55+T55</f>
        <v>11536102746</v>
      </c>
      <c r="W55" s="233"/>
      <c r="X55" s="300"/>
      <c r="Y55" s="234"/>
    </row>
    <row r="56" spans="1:25" ht="51" hidden="1" customHeight="1">
      <c r="A56" s="235"/>
      <c r="B56" s="236"/>
      <c r="C56" s="295"/>
      <c r="D56" s="285"/>
      <c r="E56" s="285"/>
      <c r="F56" s="301"/>
      <c r="G56" s="236" t="s">
        <v>307</v>
      </c>
      <c r="H56" s="246"/>
      <c r="I56" s="258">
        <v>10</v>
      </c>
      <c r="J56" s="249">
        <f>H56+(H56*10/100)</f>
        <v>0</v>
      </c>
      <c r="K56" s="258">
        <v>10</v>
      </c>
      <c r="L56" s="261">
        <v>105000000</v>
      </c>
      <c r="M56" s="258">
        <v>10</v>
      </c>
      <c r="N56" s="249">
        <f t="shared" ref="N56" si="1">L56+(L56*10/100)</f>
        <v>115500000</v>
      </c>
      <c r="O56" s="258">
        <v>10</v>
      </c>
      <c r="P56" s="249">
        <f t="shared" ref="P56:P63" si="2">N56+(N56*10/100)</f>
        <v>127050000</v>
      </c>
      <c r="Q56" s="258">
        <v>10</v>
      </c>
      <c r="R56" s="249">
        <f>N56+(N56*10/100)</f>
        <v>127050000</v>
      </c>
      <c r="S56" s="258">
        <v>10</v>
      </c>
      <c r="T56" s="249">
        <f>P56+(P56*10/100)</f>
        <v>139755000</v>
      </c>
      <c r="U56" s="302">
        <v>10</v>
      </c>
      <c r="V56" s="242" t="e">
        <f>J56+L56+N56+#REF!+P56+T56</f>
        <v>#REF!</v>
      </c>
      <c r="W56" s="233"/>
      <c r="X56" s="300"/>
      <c r="Y56" s="234"/>
    </row>
    <row r="57" spans="1:25" ht="51" hidden="1" customHeight="1">
      <c r="A57" s="235"/>
      <c r="B57" s="236"/>
      <c r="C57" s="295"/>
      <c r="D57" s="285"/>
      <c r="E57" s="285"/>
      <c r="F57" s="286"/>
      <c r="G57" s="303" t="s">
        <v>308</v>
      </c>
      <c r="H57" s="304"/>
      <c r="I57" s="305">
        <v>1</v>
      </c>
      <c r="J57" s="249">
        <f>H57+(H57*10/100)</f>
        <v>0</v>
      </c>
      <c r="K57" s="305">
        <v>1</v>
      </c>
      <c r="L57" s="306">
        <v>7725000</v>
      </c>
      <c r="M57" s="305">
        <v>1</v>
      </c>
      <c r="N57" s="249">
        <v>20000000</v>
      </c>
      <c r="O57" s="305">
        <v>1</v>
      </c>
      <c r="P57" s="249">
        <f t="shared" si="2"/>
        <v>22000000</v>
      </c>
      <c r="Q57" s="305">
        <v>1</v>
      </c>
      <c r="R57" s="249">
        <f>N57+(N57*10/100)</f>
        <v>22000000</v>
      </c>
      <c r="S57" s="305">
        <v>1</v>
      </c>
      <c r="T57" s="249">
        <f>P57+(P57*10/100)</f>
        <v>24200000</v>
      </c>
      <c r="U57" s="307">
        <v>6</v>
      </c>
      <c r="V57" s="242" t="e">
        <f>J57+L57+N57+#REF!+P57+T57</f>
        <v>#REF!</v>
      </c>
      <c r="W57" s="233"/>
      <c r="X57" s="233"/>
      <c r="Y57" s="234"/>
    </row>
    <row r="58" spans="1:25" ht="39.75" hidden="1" customHeight="1">
      <c r="A58" s="235"/>
      <c r="B58" s="236"/>
      <c r="C58" s="238"/>
      <c r="D58" s="285"/>
      <c r="E58" s="285"/>
      <c r="F58" s="286"/>
      <c r="G58" s="236" t="s">
        <v>309</v>
      </c>
      <c r="H58" s="246"/>
      <c r="I58" s="258">
        <v>2</v>
      </c>
      <c r="J58" s="249">
        <f>H58+(H58*10/100)</f>
        <v>0</v>
      </c>
      <c r="K58" s="258">
        <v>2</v>
      </c>
      <c r="L58" s="261">
        <v>171240000</v>
      </c>
      <c r="M58" s="258">
        <v>2</v>
      </c>
      <c r="N58" s="249">
        <v>188000000</v>
      </c>
      <c r="O58" s="258">
        <v>2</v>
      </c>
      <c r="P58" s="249">
        <f t="shared" si="2"/>
        <v>206800000</v>
      </c>
      <c r="Q58" s="258">
        <v>2</v>
      </c>
      <c r="R58" s="249">
        <f>N58+(N58*10/100)</f>
        <v>206800000</v>
      </c>
      <c r="S58" s="258">
        <v>2</v>
      </c>
      <c r="T58" s="249">
        <f>P58+(P58*10/100)</f>
        <v>227480000</v>
      </c>
      <c r="U58" s="302">
        <v>10</v>
      </c>
      <c r="V58" s="242" t="e">
        <f>J58+L58+N58+#REF!+P58+T58</f>
        <v>#REF!</v>
      </c>
      <c r="W58" s="233"/>
      <c r="X58" s="233"/>
      <c r="Y58" s="234"/>
    </row>
    <row r="59" spans="1:25" ht="39.75" hidden="1" customHeight="1">
      <c r="A59" s="235"/>
      <c r="B59" s="236"/>
      <c r="C59" s="238"/>
      <c r="D59" s="285"/>
      <c r="E59" s="285"/>
      <c r="F59" s="286"/>
      <c r="G59" s="236" t="s">
        <v>310</v>
      </c>
      <c r="H59" s="246"/>
      <c r="I59" s="258" t="s">
        <v>311</v>
      </c>
      <c r="J59" s="261">
        <v>162000000</v>
      </c>
      <c r="K59" s="258" t="s">
        <v>311</v>
      </c>
      <c r="L59" s="261">
        <v>1146450000</v>
      </c>
      <c r="M59" s="258" t="s">
        <v>311</v>
      </c>
      <c r="N59" s="249">
        <v>180000000</v>
      </c>
      <c r="O59" s="258" t="s">
        <v>311</v>
      </c>
      <c r="P59" s="249">
        <f t="shared" si="2"/>
        <v>198000000</v>
      </c>
      <c r="Q59" s="258" t="s">
        <v>311</v>
      </c>
      <c r="R59" s="261">
        <v>162000000</v>
      </c>
      <c r="S59" s="258" t="s">
        <v>311</v>
      </c>
      <c r="T59" s="261">
        <v>162000000</v>
      </c>
      <c r="U59" s="302">
        <v>15</v>
      </c>
      <c r="V59" s="242" t="e">
        <f>J59+L59+N59+#REF!+P59+T59</f>
        <v>#REF!</v>
      </c>
      <c r="W59" s="233"/>
      <c r="X59" s="233"/>
      <c r="Y59" s="234"/>
    </row>
    <row r="60" spans="1:25" ht="39.75" hidden="1" customHeight="1">
      <c r="A60" s="235"/>
      <c r="B60" s="236"/>
      <c r="C60" s="238"/>
      <c r="D60" s="285"/>
      <c r="E60" s="285"/>
      <c r="F60" s="286"/>
      <c r="G60" s="236" t="s">
        <v>312</v>
      </c>
      <c r="H60" s="246"/>
      <c r="I60" s="258" t="s">
        <v>313</v>
      </c>
      <c r="J60" s="249">
        <f>H60+(H60*10/100)</f>
        <v>0</v>
      </c>
      <c r="K60" s="258" t="s">
        <v>313</v>
      </c>
      <c r="L60" s="261">
        <v>15000000</v>
      </c>
      <c r="M60" s="258" t="s">
        <v>313</v>
      </c>
      <c r="N60" s="249">
        <f t="shared" ref="N60:N63" si="3">L60+(L60*10/100)</f>
        <v>16500000</v>
      </c>
      <c r="O60" s="258" t="s">
        <v>313</v>
      </c>
      <c r="P60" s="249">
        <f t="shared" si="2"/>
        <v>18150000</v>
      </c>
      <c r="Q60" s="258" t="s">
        <v>313</v>
      </c>
      <c r="R60" s="249">
        <f>N60+(N60*10/100)</f>
        <v>18150000</v>
      </c>
      <c r="S60" s="258" t="s">
        <v>313</v>
      </c>
      <c r="T60" s="249">
        <f>P60+(P60*10/100)</f>
        <v>19965000</v>
      </c>
      <c r="U60" s="302">
        <v>5</v>
      </c>
      <c r="V60" s="242" t="e">
        <f>J60+L60+N60+#REF!+P60+T60</f>
        <v>#REF!</v>
      </c>
      <c r="W60" s="233"/>
      <c r="X60" s="233"/>
      <c r="Y60" s="234"/>
    </row>
    <row r="61" spans="1:25" ht="39.75" hidden="1" customHeight="1">
      <c r="A61" s="235"/>
      <c r="B61" s="236"/>
      <c r="C61" s="238"/>
      <c r="D61" s="285"/>
      <c r="E61" s="285"/>
      <c r="F61" s="286"/>
      <c r="G61" s="236" t="s">
        <v>314</v>
      </c>
      <c r="H61" s="246"/>
      <c r="I61" s="258" t="s">
        <v>313</v>
      </c>
      <c r="J61" s="249">
        <f>H61+(H61*10/100)</f>
        <v>0</v>
      </c>
      <c r="K61" s="258" t="s">
        <v>313</v>
      </c>
      <c r="L61" s="261">
        <v>10000000</v>
      </c>
      <c r="M61" s="258" t="s">
        <v>313</v>
      </c>
      <c r="N61" s="249">
        <f t="shared" si="3"/>
        <v>11000000</v>
      </c>
      <c r="O61" s="258" t="s">
        <v>313</v>
      </c>
      <c r="P61" s="249">
        <f t="shared" si="2"/>
        <v>12100000</v>
      </c>
      <c r="Q61" s="258" t="s">
        <v>313</v>
      </c>
      <c r="R61" s="249">
        <f>N61+(N61*10/100)</f>
        <v>12100000</v>
      </c>
      <c r="S61" s="258" t="s">
        <v>313</v>
      </c>
      <c r="T61" s="249">
        <f>P61+(P61*10/100)</f>
        <v>13310000</v>
      </c>
      <c r="U61" s="302">
        <v>5</v>
      </c>
      <c r="V61" s="242" t="e">
        <f>J61+L61+N61+#REF!+P61+T61</f>
        <v>#REF!</v>
      </c>
      <c r="W61" s="233"/>
      <c r="X61" s="233"/>
      <c r="Y61" s="234"/>
    </row>
    <row r="62" spans="1:25" ht="39.75" hidden="1" customHeight="1">
      <c r="A62" s="235"/>
      <c r="B62" s="236"/>
      <c r="C62" s="238"/>
      <c r="D62" s="285"/>
      <c r="E62" s="285"/>
      <c r="F62" s="286"/>
      <c r="G62" s="236" t="s">
        <v>315</v>
      </c>
      <c r="H62" s="246"/>
      <c r="I62" s="258" t="s">
        <v>313</v>
      </c>
      <c r="J62" s="249">
        <f>H62+(H62*10/100)</f>
        <v>0</v>
      </c>
      <c r="K62" s="258" t="s">
        <v>313</v>
      </c>
      <c r="L62" s="261">
        <v>10000000</v>
      </c>
      <c r="M62" s="258" t="s">
        <v>313</v>
      </c>
      <c r="N62" s="249">
        <f t="shared" si="3"/>
        <v>11000000</v>
      </c>
      <c r="O62" s="258" t="s">
        <v>313</v>
      </c>
      <c r="P62" s="249">
        <f t="shared" si="2"/>
        <v>12100000</v>
      </c>
      <c r="Q62" s="258" t="s">
        <v>313</v>
      </c>
      <c r="R62" s="249">
        <f>N62+(N62*10/100)</f>
        <v>12100000</v>
      </c>
      <c r="S62" s="258" t="s">
        <v>313</v>
      </c>
      <c r="T62" s="249">
        <f>P62+(P62*10/100)</f>
        <v>13310000</v>
      </c>
      <c r="U62" s="302">
        <v>5</v>
      </c>
      <c r="V62" s="242" t="e">
        <f>J62+L62+N62+#REF!+P62+T62</f>
        <v>#REF!</v>
      </c>
      <c r="W62" s="233"/>
      <c r="X62" s="233"/>
      <c r="Y62" s="234"/>
    </row>
    <row r="63" spans="1:25" ht="39.75" hidden="1" customHeight="1">
      <c r="A63" s="235"/>
      <c r="B63" s="236"/>
      <c r="C63" s="238"/>
      <c r="D63" s="285"/>
      <c r="E63" s="285"/>
      <c r="F63" s="286"/>
      <c r="G63" s="236" t="s">
        <v>316</v>
      </c>
      <c r="H63" s="246"/>
      <c r="I63" s="258">
        <v>450</v>
      </c>
      <c r="J63" s="261">
        <v>1522000000</v>
      </c>
      <c r="K63" s="258">
        <v>351</v>
      </c>
      <c r="L63" s="261">
        <v>1167600000</v>
      </c>
      <c r="M63" s="258">
        <v>445</v>
      </c>
      <c r="N63" s="249">
        <f t="shared" si="3"/>
        <v>1284360000</v>
      </c>
      <c r="O63" s="258">
        <v>450</v>
      </c>
      <c r="P63" s="249">
        <f t="shared" si="2"/>
        <v>1412796000</v>
      </c>
      <c r="Q63" s="258">
        <v>450</v>
      </c>
      <c r="R63" s="261">
        <v>1522000000</v>
      </c>
      <c r="S63" s="258">
        <v>450</v>
      </c>
      <c r="T63" s="261">
        <v>1522000000</v>
      </c>
      <c r="U63" s="302">
        <v>365</v>
      </c>
      <c r="V63" s="242" t="e">
        <f>J63+L63+N63+#REF!+P63+T63</f>
        <v>#REF!</v>
      </c>
      <c r="W63" s="233"/>
      <c r="X63" s="233"/>
      <c r="Y63" s="234"/>
    </row>
    <row r="64" spans="1:25">
      <c r="A64" s="235"/>
      <c r="B64" s="236"/>
      <c r="C64" s="238"/>
      <c r="D64" s="238"/>
      <c r="E64" s="238"/>
      <c r="F64" s="236"/>
      <c r="G64" s="236"/>
      <c r="H64" s="246"/>
      <c r="I64" s="248"/>
      <c r="J64" s="249"/>
      <c r="K64" s="248"/>
      <c r="L64" s="261"/>
      <c r="M64" s="248"/>
      <c r="N64" s="249"/>
      <c r="O64" s="248"/>
      <c r="P64" s="249"/>
      <c r="Q64" s="249"/>
      <c r="R64" s="249"/>
      <c r="S64" s="248"/>
      <c r="T64" s="249"/>
      <c r="U64" s="250"/>
      <c r="V64" s="242"/>
      <c r="W64" s="233"/>
      <c r="X64" s="233"/>
      <c r="Y64" s="234"/>
    </row>
    <row r="65" spans="1:25" ht="33.75" customHeight="1">
      <c r="A65" s="225"/>
      <c r="B65" s="226"/>
      <c r="C65" s="283" t="s">
        <v>317</v>
      </c>
      <c r="D65" s="251" t="s">
        <v>318</v>
      </c>
      <c r="E65" s="251"/>
      <c r="F65" s="226"/>
      <c r="G65" s="226" t="s">
        <v>319</v>
      </c>
      <c r="H65" s="252"/>
      <c r="I65" s="308" t="s">
        <v>320</v>
      </c>
      <c r="J65" s="253">
        <f>SUM(J66:J67)</f>
        <v>1454000000</v>
      </c>
      <c r="K65" s="284" t="s">
        <v>321</v>
      </c>
      <c r="L65" s="253">
        <f>SUM(L66:L67)</f>
        <v>1454000000</v>
      </c>
      <c r="M65" s="284" t="s">
        <v>321</v>
      </c>
      <c r="N65" s="253">
        <f>SUM(N66:N67)</f>
        <v>1454000000</v>
      </c>
      <c r="O65" s="284" t="s">
        <v>321</v>
      </c>
      <c r="P65" s="253">
        <f>SUM(P66:P67)</f>
        <v>1470000000</v>
      </c>
      <c r="Q65" s="284" t="s">
        <v>321</v>
      </c>
      <c r="R65" s="253">
        <f>SUM(R66:R67)</f>
        <v>1490000000</v>
      </c>
      <c r="S65" s="284" t="s">
        <v>321</v>
      </c>
      <c r="T65" s="253">
        <f>SUM(T66:T67)</f>
        <v>1490000000</v>
      </c>
      <c r="U65" s="230" t="s">
        <v>321</v>
      </c>
      <c r="V65" s="254">
        <f>SUM(V66:V67)</f>
        <v>7322000000</v>
      </c>
      <c r="W65" s="233"/>
      <c r="X65" s="233"/>
      <c r="Y65" s="234"/>
    </row>
    <row r="66" spans="1:25" ht="38.25" customHeight="1">
      <c r="A66" s="235"/>
      <c r="B66" s="236"/>
      <c r="C66" s="295" t="s">
        <v>295</v>
      </c>
      <c r="D66" s="238" t="s">
        <v>322</v>
      </c>
      <c r="E66" s="238" t="s">
        <v>323</v>
      </c>
      <c r="F66" s="262" t="s">
        <v>323</v>
      </c>
      <c r="G66" s="236" t="s">
        <v>324</v>
      </c>
      <c r="H66" s="246"/>
      <c r="I66" s="309" t="s">
        <v>325</v>
      </c>
      <c r="J66" s="289">
        <v>1220000000</v>
      </c>
      <c r="K66" s="309" t="s">
        <v>325</v>
      </c>
      <c r="L66" s="289">
        <v>1220000000</v>
      </c>
      <c r="M66" s="309" t="s">
        <v>325</v>
      </c>
      <c r="N66" s="289">
        <v>1220000000</v>
      </c>
      <c r="O66" s="309" t="s">
        <v>325</v>
      </c>
      <c r="P66" s="289">
        <v>1220000000</v>
      </c>
      <c r="Q66" s="309" t="s">
        <v>325</v>
      </c>
      <c r="R66" s="289">
        <v>1220000000</v>
      </c>
      <c r="S66" s="309" t="s">
        <v>325</v>
      </c>
      <c r="T66" s="289">
        <v>1220000000</v>
      </c>
      <c r="U66" s="309" t="s">
        <v>325</v>
      </c>
      <c r="V66" s="242">
        <f>J66+L66+N66+P66+T66</f>
        <v>6100000000</v>
      </c>
      <c r="W66" s="233"/>
      <c r="X66" s="233"/>
      <c r="Y66" s="234"/>
    </row>
    <row r="67" spans="1:25" ht="46.5" customHeight="1">
      <c r="A67" s="235"/>
      <c r="B67" s="236"/>
      <c r="C67" s="295" t="s">
        <v>301</v>
      </c>
      <c r="D67" s="238" t="s">
        <v>326</v>
      </c>
      <c r="E67" s="238" t="s">
        <v>327</v>
      </c>
      <c r="F67" s="262" t="s">
        <v>327</v>
      </c>
      <c r="G67" s="236" t="s">
        <v>328</v>
      </c>
      <c r="H67" s="246"/>
      <c r="I67" s="310" t="s">
        <v>329</v>
      </c>
      <c r="J67" s="260">
        <v>234000000</v>
      </c>
      <c r="K67" s="310" t="s">
        <v>329</v>
      </c>
      <c r="L67" s="260">
        <v>234000000</v>
      </c>
      <c r="M67" s="310" t="s">
        <v>329</v>
      </c>
      <c r="N67" s="260">
        <v>234000000</v>
      </c>
      <c r="O67" s="310" t="s">
        <v>329</v>
      </c>
      <c r="P67" s="260">
        <v>250000000</v>
      </c>
      <c r="Q67" s="310" t="s">
        <v>329</v>
      </c>
      <c r="R67" s="260">
        <v>270000000</v>
      </c>
      <c r="S67" s="310" t="s">
        <v>329</v>
      </c>
      <c r="T67" s="260">
        <v>270000000</v>
      </c>
      <c r="U67" s="310" t="s">
        <v>329</v>
      </c>
      <c r="V67" s="242">
        <f>J67+L67+N67+P67+T67</f>
        <v>1222000000</v>
      </c>
      <c r="W67" s="233"/>
      <c r="X67" s="233"/>
      <c r="Y67" s="234"/>
    </row>
    <row r="68" spans="1:25">
      <c r="A68" s="235"/>
      <c r="B68" s="236"/>
      <c r="C68" s="295"/>
      <c r="D68" s="238"/>
      <c r="E68" s="238"/>
      <c r="F68" s="236"/>
      <c r="G68" s="236"/>
      <c r="H68" s="246"/>
      <c r="I68" s="258"/>
      <c r="J68" s="249"/>
      <c r="K68" s="258"/>
      <c r="L68" s="249"/>
      <c r="M68" s="258"/>
      <c r="N68" s="249"/>
      <c r="O68" s="258"/>
      <c r="P68" s="249"/>
      <c r="Q68" s="249"/>
      <c r="R68" s="249"/>
      <c r="S68" s="258"/>
      <c r="T68" s="249"/>
      <c r="U68" s="302"/>
      <c r="V68" s="242"/>
      <c r="W68" s="233"/>
      <c r="X68" s="233"/>
      <c r="Y68" s="234"/>
    </row>
    <row r="69" spans="1:25" s="282" customFormat="1" ht="72" customHeight="1">
      <c r="A69" s="311" t="s">
        <v>330</v>
      </c>
      <c r="B69" s="273" t="s">
        <v>331</v>
      </c>
      <c r="C69" s="274" t="s">
        <v>332</v>
      </c>
      <c r="D69" s="312" t="s">
        <v>30</v>
      </c>
      <c r="E69" s="313"/>
      <c r="F69" s="314"/>
      <c r="G69" s="273" t="s">
        <v>333</v>
      </c>
      <c r="H69" s="276" t="s">
        <v>13</v>
      </c>
      <c r="I69" s="279" t="s">
        <v>334</v>
      </c>
      <c r="J69" s="315">
        <f>J70</f>
        <v>36000000</v>
      </c>
      <c r="K69" s="279">
        <v>6</v>
      </c>
      <c r="L69" s="315">
        <f>L70</f>
        <v>36000000</v>
      </c>
      <c r="M69" s="279">
        <v>6</v>
      </c>
      <c r="N69" s="315">
        <f>N70</f>
        <v>36000000</v>
      </c>
      <c r="O69" s="279">
        <v>6</v>
      </c>
      <c r="P69" s="315">
        <f>P70</f>
        <v>36000000</v>
      </c>
      <c r="Q69" s="279">
        <v>6</v>
      </c>
      <c r="R69" s="315">
        <f>R70</f>
        <v>36000000</v>
      </c>
      <c r="S69" s="279">
        <v>6</v>
      </c>
      <c r="T69" s="315">
        <f>T70</f>
        <v>36000000</v>
      </c>
      <c r="U69" s="316">
        <v>6</v>
      </c>
      <c r="V69" s="317">
        <f>V70</f>
        <v>180000000</v>
      </c>
      <c r="W69" s="280"/>
      <c r="X69" s="280"/>
      <c r="Y69" s="281"/>
    </row>
    <row r="70" spans="1:25" ht="44.25" customHeight="1">
      <c r="A70" s="225"/>
      <c r="B70" s="226"/>
      <c r="C70" s="283" t="s">
        <v>335</v>
      </c>
      <c r="D70" s="318" t="s">
        <v>336</v>
      </c>
      <c r="E70" s="319"/>
      <c r="F70" s="226"/>
      <c r="G70" s="226" t="s">
        <v>337</v>
      </c>
      <c r="H70" s="252"/>
      <c r="I70" s="294" t="s">
        <v>338</v>
      </c>
      <c r="J70" s="320">
        <f>SUM(J71:J72)</f>
        <v>36000000</v>
      </c>
      <c r="K70" s="294" t="s">
        <v>338</v>
      </c>
      <c r="L70" s="320">
        <f>SUM(L71:L72)</f>
        <v>36000000</v>
      </c>
      <c r="M70" s="294" t="s">
        <v>339</v>
      </c>
      <c r="N70" s="320">
        <f>SUM(N71:N72)</f>
        <v>36000000</v>
      </c>
      <c r="O70" s="294" t="s">
        <v>338</v>
      </c>
      <c r="P70" s="320">
        <f>SUM(P71:P72)</f>
        <v>36000000</v>
      </c>
      <c r="Q70" s="294" t="s">
        <v>338</v>
      </c>
      <c r="R70" s="320">
        <f>SUM(R71:R72)</f>
        <v>36000000</v>
      </c>
      <c r="S70" s="294" t="s">
        <v>338</v>
      </c>
      <c r="T70" s="320">
        <f>SUM(T71:T72)</f>
        <v>36000000</v>
      </c>
      <c r="U70" s="294" t="s">
        <v>339</v>
      </c>
      <c r="V70" s="321">
        <f>SUM(V71:V72)</f>
        <v>180000000</v>
      </c>
      <c r="W70" s="233"/>
      <c r="X70" s="233"/>
      <c r="Y70" s="234"/>
    </row>
    <row r="71" spans="1:25" ht="59.25" customHeight="1">
      <c r="A71" s="235"/>
      <c r="B71" s="236"/>
      <c r="C71" s="295" t="s">
        <v>289</v>
      </c>
      <c r="D71" s="322" t="s">
        <v>340</v>
      </c>
      <c r="E71" s="323" t="s">
        <v>341</v>
      </c>
      <c r="F71" s="262" t="s">
        <v>341</v>
      </c>
      <c r="G71" s="236" t="s">
        <v>342</v>
      </c>
      <c r="H71" s="246"/>
      <c r="I71" s="240" t="s">
        <v>343</v>
      </c>
      <c r="J71" s="241">
        <v>18000000</v>
      </c>
      <c r="K71" s="240" t="s">
        <v>343</v>
      </c>
      <c r="L71" s="241">
        <v>18000000</v>
      </c>
      <c r="M71" s="240" t="s">
        <v>343</v>
      </c>
      <c r="N71" s="241">
        <v>18000000</v>
      </c>
      <c r="O71" s="240" t="s">
        <v>343</v>
      </c>
      <c r="P71" s="241">
        <v>18000000</v>
      </c>
      <c r="Q71" s="240" t="s">
        <v>343</v>
      </c>
      <c r="R71" s="241">
        <v>18000000</v>
      </c>
      <c r="S71" s="240" t="s">
        <v>343</v>
      </c>
      <c r="T71" s="241">
        <v>18000000</v>
      </c>
      <c r="U71" s="240" t="s">
        <v>343</v>
      </c>
      <c r="V71" s="242">
        <f>J71+L71+N71+P71+T71</f>
        <v>90000000</v>
      </c>
      <c r="W71" s="233"/>
      <c r="X71" s="233"/>
      <c r="Y71" s="234"/>
    </row>
    <row r="72" spans="1:25" ht="45" customHeight="1">
      <c r="A72" s="235"/>
      <c r="B72" s="236"/>
      <c r="C72" s="295" t="s">
        <v>295</v>
      </c>
      <c r="D72" s="322" t="s">
        <v>344</v>
      </c>
      <c r="E72" s="324" t="s">
        <v>345</v>
      </c>
      <c r="F72" s="262" t="s">
        <v>345</v>
      </c>
      <c r="G72" s="236" t="s">
        <v>346</v>
      </c>
      <c r="H72" s="246"/>
      <c r="I72" s="240" t="s">
        <v>347</v>
      </c>
      <c r="J72" s="241">
        <v>18000000</v>
      </c>
      <c r="K72" s="240" t="s">
        <v>347</v>
      </c>
      <c r="L72" s="241">
        <v>18000000</v>
      </c>
      <c r="M72" s="240" t="s">
        <v>347</v>
      </c>
      <c r="N72" s="241">
        <v>18000000</v>
      </c>
      <c r="O72" s="240" t="s">
        <v>347</v>
      </c>
      <c r="P72" s="241">
        <v>18000000</v>
      </c>
      <c r="Q72" s="240" t="s">
        <v>347</v>
      </c>
      <c r="R72" s="241">
        <v>18000000</v>
      </c>
      <c r="S72" s="240" t="s">
        <v>347</v>
      </c>
      <c r="T72" s="241">
        <v>18000000</v>
      </c>
      <c r="U72" s="240" t="s">
        <v>347</v>
      </c>
      <c r="V72" s="242">
        <f>J72+L72+N72+P72+T72</f>
        <v>90000000</v>
      </c>
      <c r="W72" s="233"/>
      <c r="X72" s="233"/>
      <c r="Y72" s="234"/>
    </row>
    <row r="73" spans="1:25" ht="15" thickBot="1">
      <c r="A73" s="235"/>
      <c r="B73" s="236"/>
      <c r="C73" s="238"/>
      <c r="D73" s="238"/>
      <c r="E73" s="238"/>
      <c r="F73" s="236"/>
      <c r="G73" s="236"/>
      <c r="H73" s="246"/>
      <c r="I73" s="248"/>
      <c r="J73" s="249"/>
      <c r="K73" s="248"/>
      <c r="L73" s="261"/>
      <c r="M73" s="248"/>
      <c r="N73" s="249"/>
      <c r="O73" s="248"/>
      <c r="P73" s="249"/>
      <c r="Q73" s="249"/>
      <c r="R73" s="249"/>
      <c r="S73" s="248"/>
      <c r="T73" s="249"/>
      <c r="U73" s="250"/>
      <c r="V73" s="242"/>
      <c r="W73" s="233"/>
      <c r="X73" s="233"/>
      <c r="Y73" s="234"/>
    </row>
    <row r="74" spans="1:25" ht="39.75" hidden="1" customHeight="1">
      <c r="A74" s="325"/>
      <c r="B74" s="326"/>
      <c r="C74" s="327" t="s">
        <v>348</v>
      </c>
      <c r="D74" s="328" t="s">
        <v>90</v>
      </c>
      <c r="E74" s="328"/>
      <c r="F74" s="329"/>
      <c r="G74" s="329"/>
      <c r="H74" s="330"/>
      <c r="I74" s="331"/>
      <c r="J74" s="332">
        <f>J75</f>
        <v>0</v>
      </c>
      <c r="K74" s="331"/>
      <c r="L74" s="332">
        <f>L75</f>
        <v>0</v>
      </c>
      <c r="M74" s="331"/>
      <c r="N74" s="332">
        <f>N75</f>
        <v>0</v>
      </c>
      <c r="O74" s="331"/>
      <c r="P74" s="332">
        <f>P75</f>
        <v>0</v>
      </c>
      <c r="Q74" s="332"/>
      <c r="R74" s="332">
        <f>R75</f>
        <v>0</v>
      </c>
      <c r="S74" s="331"/>
      <c r="T74" s="332">
        <f>T75</f>
        <v>0</v>
      </c>
      <c r="U74" s="333"/>
      <c r="V74" s="334" t="e">
        <f>V75</f>
        <v>#REF!</v>
      </c>
      <c r="W74" s="233"/>
      <c r="X74" s="233"/>
      <c r="Y74" s="234"/>
    </row>
    <row r="75" spans="1:25" ht="48" hidden="1" customHeight="1">
      <c r="A75" s="225"/>
      <c r="B75" s="226"/>
      <c r="C75" s="335" t="s">
        <v>349</v>
      </c>
      <c r="D75" s="336" t="s">
        <v>91</v>
      </c>
      <c r="E75" s="336"/>
      <c r="F75" s="337"/>
      <c r="G75" s="337"/>
      <c r="H75" s="252"/>
      <c r="I75" s="230"/>
      <c r="J75" s="253">
        <f>J76</f>
        <v>0</v>
      </c>
      <c r="K75" s="230"/>
      <c r="L75" s="253">
        <f>L76</f>
        <v>0</v>
      </c>
      <c r="M75" s="230"/>
      <c r="N75" s="253">
        <f>N76</f>
        <v>0</v>
      </c>
      <c r="O75" s="230"/>
      <c r="P75" s="253">
        <f>P76</f>
        <v>0</v>
      </c>
      <c r="Q75" s="253"/>
      <c r="R75" s="253">
        <f>R76</f>
        <v>0</v>
      </c>
      <c r="S75" s="230"/>
      <c r="T75" s="253">
        <f>T76</f>
        <v>0</v>
      </c>
      <c r="U75" s="338"/>
      <c r="V75" s="254" t="e">
        <f>V76</f>
        <v>#REF!</v>
      </c>
      <c r="W75" s="233"/>
      <c r="X75" s="233"/>
      <c r="Y75" s="234"/>
    </row>
    <row r="76" spans="1:25" ht="55.5" hidden="1" customHeight="1">
      <c r="A76" s="235"/>
      <c r="B76" s="236"/>
      <c r="C76" s="339" t="s">
        <v>301</v>
      </c>
      <c r="D76" s="340" t="s">
        <v>92</v>
      </c>
      <c r="E76" s="340"/>
      <c r="F76" s="341"/>
      <c r="G76" s="341" t="s">
        <v>93</v>
      </c>
      <c r="H76" s="246"/>
      <c r="I76" s="258">
        <v>0</v>
      </c>
      <c r="J76" s="249">
        <v>0</v>
      </c>
      <c r="K76" s="258">
        <v>0</v>
      </c>
      <c r="L76" s="249">
        <v>0</v>
      </c>
      <c r="M76" s="258">
        <v>0</v>
      </c>
      <c r="N76" s="249">
        <v>0</v>
      </c>
      <c r="O76" s="258">
        <v>0</v>
      </c>
      <c r="P76" s="249">
        <v>0</v>
      </c>
      <c r="Q76" s="258">
        <v>0</v>
      </c>
      <c r="R76" s="249">
        <v>0</v>
      </c>
      <c r="S76" s="258">
        <v>0</v>
      </c>
      <c r="T76" s="249">
        <v>0</v>
      </c>
      <c r="U76" s="302"/>
      <c r="V76" s="242" t="e">
        <f>J76+L76+N76+#REF!</f>
        <v>#REF!</v>
      </c>
      <c r="W76" s="233"/>
      <c r="X76" s="233"/>
      <c r="Y76" s="234"/>
    </row>
    <row r="77" spans="1:25" ht="15" hidden="1" thickBot="1">
      <c r="A77" s="235"/>
      <c r="B77" s="236"/>
      <c r="C77" s="238"/>
      <c r="D77" s="238"/>
      <c r="E77" s="238"/>
      <c r="F77" s="236"/>
      <c r="G77" s="236"/>
      <c r="H77" s="246"/>
      <c r="I77" s="248"/>
      <c r="J77" s="249"/>
      <c r="K77" s="248"/>
      <c r="L77" s="249"/>
      <c r="M77" s="248"/>
      <c r="N77" s="249"/>
      <c r="O77" s="248"/>
      <c r="P77" s="249"/>
      <c r="Q77" s="249"/>
      <c r="R77" s="249"/>
      <c r="S77" s="248"/>
      <c r="T77" s="249"/>
      <c r="U77" s="250"/>
      <c r="V77" s="242"/>
      <c r="W77" s="233"/>
      <c r="X77" s="233"/>
      <c r="Y77" s="234"/>
    </row>
    <row r="78" spans="1:25" s="282" customFormat="1" ht="63.75" customHeight="1">
      <c r="A78" s="216" t="s">
        <v>164</v>
      </c>
      <c r="B78" s="217" t="s">
        <v>350</v>
      </c>
      <c r="C78" s="274" t="s">
        <v>351</v>
      </c>
      <c r="D78" s="275" t="s">
        <v>31</v>
      </c>
      <c r="E78" s="275"/>
      <c r="F78" s="273"/>
      <c r="G78" s="273" t="s">
        <v>352</v>
      </c>
      <c r="H78" s="342"/>
      <c r="I78" s="297">
        <v>1</v>
      </c>
      <c r="J78" s="278">
        <f>J79</f>
        <v>165000000</v>
      </c>
      <c r="K78" s="297">
        <v>1</v>
      </c>
      <c r="L78" s="278">
        <f>L79</f>
        <v>95000000</v>
      </c>
      <c r="M78" s="297">
        <v>1</v>
      </c>
      <c r="N78" s="278">
        <f>N79</f>
        <v>95000000</v>
      </c>
      <c r="O78" s="297">
        <v>1</v>
      </c>
      <c r="P78" s="278">
        <f>P79</f>
        <v>100000000</v>
      </c>
      <c r="Q78" s="297">
        <v>1</v>
      </c>
      <c r="R78" s="278">
        <f>R79</f>
        <v>100000000</v>
      </c>
      <c r="S78" s="297">
        <v>1</v>
      </c>
      <c r="T78" s="278">
        <f>T79</f>
        <v>100000000</v>
      </c>
      <c r="U78" s="343">
        <v>1</v>
      </c>
      <c r="V78" s="344">
        <f>V79</f>
        <v>555000000</v>
      </c>
      <c r="W78" s="280"/>
      <c r="X78" s="280"/>
      <c r="Y78" s="281"/>
    </row>
    <row r="79" spans="1:25" ht="50.25" customHeight="1">
      <c r="A79" s="225"/>
      <c r="B79" s="226"/>
      <c r="C79" s="345" t="s">
        <v>353</v>
      </c>
      <c r="D79" s="251" t="s">
        <v>354</v>
      </c>
      <c r="E79" s="251"/>
      <c r="F79" s="226"/>
      <c r="G79" s="226" t="s">
        <v>355</v>
      </c>
      <c r="H79" s="346"/>
      <c r="I79" s="294" t="s">
        <v>356</v>
      </c>
      <c r="J79" s="253">
        <f>SUM(J80:J84)</f>
        <v>165000000</v>
      </c>
      <c r="K79" s="294" t="s">
        <v>356</v>
      </c>
      <c r="L79" s="253">
        <f>SUM(L80:L84)</f>
        <v>95000000</v>
      </c>
      <c r="M79" s="294" t="s">
        <v>356</v>
      </c>
      <c r="N79" s="253">
        <f>SUM(N80:N84)</f>
        <v>95000000</v>
      </c>
      <c r="O79" s="294" t="s">
        <v>356</v>
      </c>
      <c r="P79" s="253">
        <f>SUM(P80:P84)</f>
        <v>100000000</v>
      </c>
      <c r="Q79" s="294" t="s">
        <v>356</v>
      </c>
      <c r="R79" s="253">
        <f>SUM(R80:R84)</f>
        <v>100000000</v>
      </c>
      <c r="S79" s="294" t="s">
        <v>356</v>
      </c>
      <c r="T79" s="253">
        <f>SUM(T80:T84)</f>
        <v>100000000</v>
      </c>
      <c r="U79" s="294" t="s">
        <v>356</v>
      </c>
      <c r="V79" s="254">
        <f>SUM(V80:V84)</f>
        <v>555000000</v>
      </c>
      <c r="W79" s="233"/>
      <c r="X79" s="233"/>
      <c r="Y79" s="234"/>
    </row>
    <row r="80" spans="1:25" ht="46.5" customHeight="1">
      <c r="A80" s="235"/>
      <c r="B80" s="236"/>
      <c r="C80" s="237" t="s">
        <v>295</v>
      </c>
      <c r="D80" s="285" t="s">
        <v>357</v>
      </c>
      <c r="E80" s="262" t="s">
        <v>358</v>
      </c>
      <c r="F80" s="262" t="s">
        <v>358</v>
      </c>
      <c r="G80" s="286" t="s">
        <v>359</v>
      </c>
      <c r="H80" s="347"/>
      <c r="I80" s="298" t="s">
        <v>360</v>
      </c>
      <c r="J80" s="289">
        <v>20000000</v>
      </c>
      <c r="K80" s="298" t="s">
        <v>360</v>
      </c>
      <c r="L80" s="289">
        <v>20000000</v>
      </c>
      <c r="M80" s="298" t="s">
        <v>360</v>
      </c>
      <c r="N80" s="289">
        <v>20000000</v>
      </c>
      <c r="O80" s="298" t="s">
        <v>360</v>
      </c>
      <c r="P80" s="289">
        <v>25000000</v>
      </c>
      <c r="Q80" s="298" t="s">
        <v>360</v>
      </c>
      <c r="R80" s="289">
        <v>25000000</v>
      </c>
      <c r="S80" s="298" t="s">
        <v>360</v>
      </c>
      <c r="T80" s="289">
        <v>25000000</v>
      </c>
      <c r="U80" s="298" t="s">
        <v>360</v>
      </c>
      <c r="V80" s="242">
        <f>J80+L80+N80+P80+T80</f>
        <v>110000000</v>
      </c>
      <c r="W80" s="233"/>
      <c r="X80" s="233"/>
      <c r="Y80" s="234"/>
    </row>
    <row r="81" spans="1:25" ht="48" customHeight="1">
      <c r="A81" s="235"/>
      <c r="B81" s="236"/>
      <c r="C81" s="237" t="s">
        <v>301</v>
      </c>
      <c r="D81" s="238" t="s">
        <v>361</v>
      </c>
      <c r="E81" s="238" t="s">
        <v>362</v>
      </c>
      <c r="F81" s="262" t="s">
        <v>362</v>
      </c>
      <c r="G81" s="236" t="s">
        <v>363</v>
      </c>
      <c r="H81" s="348"/>
      <c r="I81" s="298" t="s">
        <v>360</v>
      </c>
      <c r="J81" s="241">
        <v>15000000</v>
      </c>
      <c r="K81" s="298" t="s">
        <v>360</v>
      </c>
      <c r="L81" s="241">
        <v>15000000</v>
      </c>
      <c r="M81" s="298" t="s">
        <v>360</v>
      </c>
      <c r="N81" s="241">
        <v>15000000</v>
      </c>
      <c r="O81" s="298" t="s">
        <v>360</v>
      </c>
      <c r="P81" s="241">
        <v>15000000</v>
      </c>
      <c r="Q81" s="298" t="s">
        <v>360</v>
      </c>
      <c r="R81" s="241">
        <v>15000000</v>
      </c>
      <c r="S81" s="298" t="s">
        <v>360</v>
      </c>
      <c r="T81" s="241">
        <v>15000000</v>
      </c>
      <c r="U81" s="298" t="s">
        <v>360</v>
      </c>
      <c r="V81" s="242">
        <f>J81+L81+N81+P81+T81</f>
        <v>75000000</v>
      </c>
      <c r="W81" s="233"/>
      <c r="X81" s="233"/>
      <c r="Y81" s="234"/>
    </row>
    <row r="82" spans="1:25" ht="48" customHeight="1">
      <c r="A82" s="235"/>
      <c r="B82" s="236"/>
      <c r="C82" s="237" t="s">
        <v>364</v>
      </c>
      <c r="D82" s="238" t="s">
        <v>365</v>
      </c>
      <c r="E82" s="238" t="s">
        <v>366</v>
      </c>
      <c r="F82" s="236" t="s">
        <v>366</v>
      </c>
      <c r="G82" s="236" t="s">
        <v>367</v>
      </c>
      <c r="H82" s="348"/>
      <c r="I82" s="349" t="s">
        <v>368</v>
      </c>
      <c r="J82" s="241">
        <v>70000000</v>
      </c>
      <c r="K82" s="349" t="s">
        <v>368</v>
      </c>
      <c r="L82" s="241">
        <v>0</v>
      </c>
      <c r="M82" s="349" t="s">
        <v>368</v>
      </c>
      <c r="N82" s="241">
        <v>0</v>
      </c>
      <c r="O82" s="349" t="s">
        <v>368</v>
      </c>
      <c r="P82" s="241">
        <v>0</v>
      </c>
      <c r="Q82" s="349" t="s">
        <v>368</v>
      </c>
      <c r="R82" s="241">
        <v>0</v>
      </c>
      <c r="S82" s="349" t="s">
        <v>368</v>
      </c>
      <c r="T82" s="241">
        <v>0</v>
      </c>
      <c r="U82" s="347">
        <v>0</v>
      </c>
      <c r="V82" s="242">
        <f>J82+L82+N82+P82+T82</f>
        <v>70000000</v>
      </c>
      <c r="W82" s="233"/>
      <c r="X82" s="233"/>
      <c r="Y82" s="234"/>
    </row>
    <row r="83" spans="1:25" ht="49.5" customHeight="1">
      <c r="A83" s="235"/>
      <c r="B83" s="236"/>
      <c r="C83" s="295" t="s">
        <v>369</v>
      </c>
      <c r="D83" s="238" t="s">
        <v>370</v>
      </c>
      <c r="E83" s="238" t="s">
        <v>371</v>
      </c>
      <c r="F83" s="262" t="s">
        <v>371</v>
      </c>
      <c r="G83" s="236" t="s">
        <v>372</v>
      </c>
      <c r="H83" s="348"/>
      <c r="I83" s="298" t="s">
        <v>360</v>
      </c>
      <c r="J83" s="289">
        <v>40000000</v>
      </c>
      <c r="K83" s="298" t="s">
        <v>360</v>
      </c>
      <c r="L83" s="289">
        <v>40000000</v>
      </c>
      <c r="M83" s="298" t="s">
        <v>360</v>
      </c>
      <c r="N83" s="289">
        <v>40000000</v>
      </c>
      <c r="O83" s="298" t="s">
        <v>360</v>
      </c>
      <c r="P83" s="289">
        <v>40000000</v>
      </c>
      <c r="Q83" s="298" t="s">
        <v>360</v>
      </c>
      <c r="R83" s="289">
        <v>40000000</v>
      </c>
      <c r="S83" s="298" t="s">
        <v>360</v>
      </c>
      <c r="T83" s="289">
        <v>40000000</v>
      </c>
      <c r="U83" s="298" t="s">
        <v>360</v>
      </c>
      <c r="V83" s="242">
        <f>J83+L83+N83+P83+T83</f>
        <v>200000000</v>
      </c>
      <c r="W83" s="233"/>
      <c r="X83" s="233"/>
      <c r="Y83" s="234"/>
    </row>
    <row r="84" spans="1:25" ht="70.5" customHeight="1">
      <c r="A84" s="350"/>
      <c r="B84" s="351"/>
      <c r="C84" s="352" t="s">
        <v>373</v>
      </c>
      <c r="D84" s="353" t="s">
        <v>374</v>
      </c>
      <c r="E84" s="353" t="s">
        <v>375</v>
      </c>
      <c r="F84" s="354" t="s">
        <v>375</v>
      </c>
      <c r="G84" s="351" t="s">
        <v>376</v>
      </c>
      <c r="H84" s="355">
        <v>0</v>
      </c>
      <c r="I84" s="298" t="s">
        <v>299</v>
      </c>
      <c r="J84" s="241">
        <v>20000000</v>
      </c>
      <c r="K84" s="298" t="s">
        <v>299</v>
      </c>
      <c r="L84" s="241">
        <v>20000000</v>
      </c>
      <c r="M84" s="298" t="s">
        <v>299</v>
      </c>
      <c r="N84" s="241">
        <v>20000000</v>
      </c>
      <c r="O84" s="298" t="s">
        <v>299</v>
      </c>
      <c r="P84" s="241">
        <v>20000000</v>
      </c>
      <c r="Q84" s="298" t="s">
        <v>299</v>
      </c>
      <c r="R84" s="241">
        <v>20000000</v>
      </c>
      <c r="S84" s="298" t="s">
        <v>299</v>
      </c>
      <c r="T84" s="241">
        <v>20000000</v>
      </c>
      <c r="U84" s="298" t="s">
        <v>299</v>
      </c>
      <c r="V84" s="242">
        <f>J84+L84+N84+P84+T84</f>
        <v>100000000</v>
      </c>
      <c r="W84" s="356"/>
      <c r="X84" s="356"/>
      <c r="Y84" s="357"/>
    </row>
    <row r="85" spans="1:25" ht="15" thickBot="1">
      <c r="A85" s="358"/>
      <c r="B85" s="359"/>
      <c r="C85" s="359"/>
      <c r="D85" s="360"/>
      <c r="E85" s="360"/>
      <c r="F85" s="360"/>
      <c r="G85" s="359"/>
      <c r="H85" s="361"/>
      <c r="I85" s="362"/>
      <c r="J85" s="363"/>
      <c r="K85" s="362"/>
      <c r="L85" s="364"/>
      <c r="M85" s="362"/>
      <c r="N85" s="363"/>
      <c r="O85" s="362"/>
      <c r="P85" s="363"/>
      <c r="Q85" s="363"/>
      <c r="R85" s="363"/>
      <c r="S85" s="362"/>
      <c r="T85" s="363"/>
      <c r="U85" s="365"/>
      <c r="V85" s="366"/>
      <c r="W85" s="356"/>
      <c r="X85" s="356"/>
      <c r="Y85" s="357"/>
    </row>
    <row r="86" spans="1:25" ht="15.75" thickTop="1" thickBot="1">
      <c r="A86" s="367"/>
      <c r="B86" s="368"/>
      <c r="C86" s="368"/>
      <c r="D86" s="369"/>
      <c r="E86" s="369"/>
      <c r="F86" s="369"/>
      <c r="G86" s="368"/>
      <c r="H86" s="370"/>
      <c r="I86" s="371"/>
      <c r="J86" s="382">
        <f>J8+J44+J51+J69+J74+J78</f>
        <v>9466002746</v>
      </c>
      <c r="K86" s="383"/>
      <c r="L86" s="382">
        <f>L8+L44+L51+L69+L74+L78</f>
        <v>8013300000</v>
      </c>
      <c r="M86" s="382"/>
      <c r="N86" s="382">
        <f>N8+N44+N51+N69+N74+N78</f>
        <v>8188500000</v>
      </c>
      <c r="O86" s="382"/>
      <c r="P86" s="382">
        <f>P8+P44+P51+P69+P74+P78</f>
        <v>8567000000</v>
      </c>
      <c r="Q86" s="382"/>
      <c r="R86" s="382">
        <f>R8+R44+R51+R69+R74+R78</f>
        <v>9183500000</v>
      </c>
      <c r="S86" s="382"/>
      <c r="T86" s="382">
        <f>T8+T44+T51+T69+T74+T78</f>
        <v>9185500000</v>
      </c>
      <c r="U86" s="382"/>
      <c r="V86" s="384">
        <f>J86+L86+N86+P86+T86</f>
        <v>43420302746</v>
      </c>
      <c r="W86" s="356"/>
      <c r="X86" s="356"/>
      <c r="Y86" s="356"/>
    </row>
    <row r="87" spans="1:25">
      <c r="A87" s="372"/>
      <c r="B87" s="372"/>
      <c r="C87" s="372"/>
      <c r="D87" s="373"/>
      <c r="E87" s="373"/>
      <c r="F87" s="373"/>
      <c r="G87" s="372"/>
      <c r="H87" s="372"/>
      <c r="I87" s="372"/>
      <c r="J87" s="372"/>
      <c r="K87" s="372"/>
      <c r="L87" s="374"/>
      <c r="M87" s="372"/>
      <c r="N87" s="375"/>
      <c r="O87" s="372"/>
      <c r="P87" s="372"/>
      <c r="Q87" s="372"/>
      <c r="R87" s="372"/>
      <c r="S87" s="372"/>
      <c r="T87" s="372"/>
      <c r="U87" s="372"/>
      <c r="V87" s="376"/>
      <c r="W87" s="356"/>
      <c r="X87" s="356"/>
      <c r="Y87" s="356"/>
    </row>
    <row r="88" spans="1:25">
      <c r="A88" s="372"/>
      <c r="B88" s="372"/>
      <c r="C88" s="372"/>
      <c r="D88" s="373"/>
      <c r="E88" s="373"/>
      <c r="F88" s="373"/>
      <c r="G88" s="372"/>
      <c r="H88" s="372"/>
      <c r="I88" s="372"/>
      <c r="J88" s="377"/>
      <c r="K88" s="377"/>
      <c r="L88" s="377"/>
      <c r="M88" s="377"/>
      <c r="N88" s="377"/>
      <c r="O88" s="377"/>
      <c r="P88" s="377"/>
      <c r="Q88" s="377"/>
      <c r="R88" s="377"/>
      <c r="S88" s="377"/>
      <c r="T88" s="377"/>
      <c r="U88" s="386"/>
      <c r="V88" s="385"/>
      <c r="W88" s="356"/>
      <c r="X88" s="356"/>
      <c r="Y88" s="356"/>
    </row>
    <row r="89" spans="1:25">
      <c r="A89" s="372"/>
      <c r="B89" s="372"/>
      <c r="C89" s="372"/>
      <c r="D89" s="373"/>
      <c r="E89" s="373"/>
      <c r="F89" s="373"/>
      <c r="G89" s="372"/>
      <c r="H89" s="372"/>
      <c r="I89" s="372"/>
      <c r="J89" s="372"/>
      <c r="K89" s="372"/>
      <c r="L89" s="372"/>
      <c r="M89" s="372"/>
      <c r="N89" s="375"/>
      <c r="O89" s="372"/>
      <c r="P89" s="372"/>
      <c r="Q89" s="372"/>
      <c r="R89" s="372"/>
      <c r="S89" s="372"/>
      <c r="T89" s="378"/>
      <c r="U89" s="372"/>
      <c r="V89" s="387"/>
      <c r="W89" s="356"/>
      <c r="X89" s="356"/>
      <c r="Y89" s="356"/>
    </row>
    <row r="90" spans="1:25">
      <c r="A90" s="372"/>
      <c r="B90" s="372"/>
      <c r="C90" s="372"/>
      <c r="D90" s="373"/>
      <c r="E90" s="373"/>
      <c r="F90" s="373"/>
      <c r="G90" s="372"/>
      <c r="H90" s="372"/>
      <c r="I90" s="372"/>
      <c r="J90" s="372"/>
      <c r="K90" s="372"/>
      <c r="L90" s="378"/>
      <c r="M90" s="372"/>
      <c r="N90" s="379"/>
      <c r="O90" s="372"/>
      <c r="P90" s="378"/>
      <c r="Q90" s="378"/>
      <c r="R90" s="378"/>
      <c r="S90" s="372"/>
      <c r="T90" s="378"/>
      <c r="U90" s="372"/>
      <c r="V90" s="387"/>
      <c r="W90" s="356"/>
      <c r="X90" s="356"/>
      <c r="Y90" s="356"/>
    </row>
    <row r="91" spans="1:25">
      <c r="A91" s="372"/>
      <c r="B91" s="372"/>
      <c r="C91" s="372"/>
      <c r="D91" s="373"/>
      <c r="E91" s="373"/>
      <c r="F91" s="373"/>
      <c r="G91" s="372"/>
      <c r="H91" s="372"/>
      <c r="I91" s="372"/>
      <c r="J91" s="372"/>
      <c r="K91" s="372"/>
      <c r="L91" s="372"/>
      <c r="M91" s="372"/>
      <c r="N91" s="375"/>
      <c r="O91" s="372"/>
      <c r="P91" s="372"/>
      <c r="Q91" s="372"/>
      <c r="R91" s="372"/>
      <c r="S91" s="372"/>
      <c r="T91" s="372"/>
      <c r="U91" s="372"/>
      <c r="V91" s="376"/>
      <c r="W91" s="356"/>
      <c r="X91" s="356"/>
      <c r="Y91" s="356"/>
    </row>
    <row r="92" spans="1:25">
      <c r="A92" s="372"/>
      <c r="B92" s="372"/>
      <c r="C92" s="372"/>
      <c r="D92" s="373"/>
      <c r="E92" s="373"/>
      <c r="F92" s="373"/>
      <c r="G92" s="372"/>
      <c r="H92" s="372"/>
      <c r="I92" s="372"/>
      <c r="J92" s="372"/>
      <c r="K92" s="372"/>
      <c r="L92" s="372"/>
      <c r="M92" s="372"/>
      <c r="N92" s="375"/>
      <c r="O92" s="372"/>
      <c r="P92" s="372"/>
      <c r="Q92" s="372"/>
      <c r="R92" s="372"/>
      <c r="S92" s="372"/>
      <c r="T92" s="372"/>
      <c r="U92" s="372"/>
      <c r="V92" s="376"/>
      <c r="W92" s="356"/>
      <c r="X92" s="356"/>
      <c r="Y92" s="356"/>
    </row>
    <row r="93" spans="1:25">
      <c r="A93" s="372"/>
      <c r="B93" s="372"/>
      <c r="C93" s="372"/>
      <c r="D93" s="373"/>
      <c r="E93" s="373"/>
      <c r="F93" s="373"/>
      <c r="G93" s="372"/>
      <c r="H93" s="372"/>
      <c r="I93" s="372"/>
      <c r="J93" s="372"/>
      <c r="K93" s="372"/>
      <c r="L93" s="372"/>
      <c r="M93" s="372"/>
      <c r="N93" s="375"/>
      <c r="O93" s="372"/>
      <c r="P93" s="372"/>
      <c r="Q93" s="372"/>
      <c r="R93" s="372"/>
      <c r="S93" s="372"/>
      <c r="T93" s="372"/>
      <c r="U93" s="372"/>
      <c r="V93" s="376"/>
      <c r="W93" s="356"/>
      <c r="X93" s="356"/>
      <c r="Y93" s="356"/>
    </row>
    <row r="94" spans="1:25">
      <c r="A94" s="372"/>
      <c r="B94" s="372"/>
      <c r="C94" s="372"/>
      <c r="D94" s="373"/>
      <c r="E94" s="373"/>
      <c r="F94" s="373"/>
      <c r="G94" s="372"/>
      <c r="H94" s="372"/>
      <c r="I94" s="372"/>
      <c r="J94" s="372"/>
      <c r="K94" s="372"/>
      <c r="L94" s="372"/>
      <c r="M94" s="372"/>
      <c r="N94" s="375"/>
      <c r="O94" s="372"/>
      <c r="P94" s="372"/>
      <c r="Q94" s="372"/>
      <c r="R94" s="372"/>
      <c r="S94" s="372"/>
      <c r="T94" s="372"/>
      <c r="U94" s="372"/>
      <c r="V94" s="376"/>
      <c r="W94" s="356"/>
      <c r="X94" s="356"/>
      <c r="Y94" s="356"/>
    </row>
    <row r="95" spans="1:25">
      <c r="A95" s="372"/>
      <c r="B95" s="372"/>
      <c r="C95" s="372"/>
      <c r="D95" s="373"/>
      <c r="E95" s="373"/>
      <c r="F95" s="373"/>
      <c r="G95" s="372"/>
      <c r="H95" s="372"/>
      <c r="I95" s="372"/>
      <c r="J95" s="372"/>
      <c r="K95" s="372"/>
      <c r="L95" s="372"/>
      <c r="M95" s="372"/>
      <c r="N95" s="375"/>
      <c r="O95" s="372"/>
      <c r="P95" s="372"/>
      <c r="Q95" s="372"/>
      <c r="R95" s="372"/>
      <c r="S95" s="372"/>
      <c r="T95" s="372"/>
      <c r="U95" s="372"/>
      <c r="V95" s="376"/>
      <c r="W95" s="356"/>
      <c r="X95" s="356"/>
      <c r="Y95" s="356"/>
    </row>
    <row r="96" spans="1:25">
      <c r="A96" s="372"/>
      <c r="B96" s="372"/>
      <c r="C96" s="372"/>
      <c r="D96" s="373"/>
      <c r="E96" s="373"/>
      <c r="F96" s="373"/>
      <c r="G96" s="372"/>
      <c r="H96" s="372"/>
      <c r="I96" s="372"/>
      <c r="J96" s="372"/>
      <c r="K96" s="372"/>
      <c r="L96" s="372"/>
      <c r="M96" s="372"/>
      <c r="N96" s="375"/>
      <c r="O96" s="372"/>
      <c r="P96" s="372"/>
      <c r="Q96" s="372"/>
      <c r="R96" s="372"/>
      <c r="S96" s="372"/>
      <c r="T96" s="372"/>
      <c r="U96" s="372"/>
      <c r="V96" s="376"/>
      <c r="W96" s="356"/>
      <c r="X96" s="356"/>
      <c r="Y96" s="356"/>
    </row>
    <row r="97" spans="1:25">
      <c r="A97" s="372"/>
      <c r="B97" s="372"/>
      <c r="C97" s="372"/>
      <c r="D97" s="373"/>
      <c r="E97" s="373"/>
      <c r="F97" s="373"/>
      <c r="G97" s="372"/>
      <c r="H97" s="372"/>
      <c r="I97" s="372"/>
      <c r="J97" s="372"/>
      <c r="K97" s="372"/>
      <c r="L97" s="372"/>
      <c r="M97" s="372"/>
      <c r="N97" s="375"/>
      <c r="O97" s="372"/>
      <c r="P97" s="372"/>
      <c r="Q97" s="372"/>
      <c r="R97" s="372"/>
      <c r="S97" s="372"/>
      <c r="T97" s="372"/>
      <c r="U97" s="372"/>
      <c r="V97" s="376"/>
      <c r="W97" s="356"/>
      <c r="X97" s="356"/>
      <c r="Y97" s="356"/>
    </row>
    <row r="98" spans="1:25">
      <c r="A98" s="372"/>
      <c r="B98" s="372"/>
      <c r="C98" s="372"/>
      <c r="D98" s="373"/>
      <c r="E98" s="373"/>
      <c r="F98" s="373"/>
      <c r="G98" s="372"/>
      <c r="H98" s="372"/>
      <c r="I98" s="372"/>
      <c r="J98" s="372"/>
      <c r="K98" s="372"/>
      <c r="L98" s="372"/>
      <c r="M98" s="372"/>
      <c r="N98" s="375"/>
      <c r="O98" s="372"/>
      <c r="P98" s="372"/>
      <c r="Q98" s="372"/>
      <c r="R98" s="372"/>
      <c r="S98" s="372"/>
      <c r="T98" s="372"/>
      <c r="U98" s="372"/>
      <c r="V98" s="376"/>
      <c r="W98" s="356"/>
      <c r="X98" s="356"/>
      <c r="Y98" s="356"/>
    </row>
    <row r="99" spans="1:25">
      <c r="A99" s="372"/>
      <c r="B99" s="372"/>
      <c r="C99" s="372"/>
      <c r="D99" s="373"/>
      <c r="E99" s="373"/>
      <c r="F99" s="373"/>
      <c r="G99" s="372"/>
      <c r="H99" s="372"/>
      <c r="I99" s="372"/>
      <c r="J99" s="372"/>
      <c r="K99" s="372"/>
      <c r="L99" s="372"/>
      <c r="M99" s="372"/>
      <c r="N99" s="375"/>
      <c r="O99" s="372"/>
      <c r="P99" s="372"/>
      <c r="Q99" s="372"/>
      <c r="R99" s="372"/>
      <c r="S99" s="372"/>
      <c r="T99" s="372"/>
      <c r="U99" s="372"/>
      <c r="V99" s="376"/>
      <c r="W99" s="356"/>
      <c r="X99" s="356"/>
      <c r="Y99" s="356"/>
    </row>
    <row r="100" spans="1:25">
      <c r="A100" s="372"/>
      <c r="B100" s="372"/>
      <c r="C100" s="372"/>
      <c r="D100" s="373"/>
      <c r="E100" s="373"/>
      <c r="F100" s="373"/>
      <c r="G100" s="372"/>
      <c r="H100" s="372"/>
      <c r="I100" s="372"/>
      <c r="J100" s="372"/>
      <c r="K100" s="372"/>
      <c r="L100" s="372"/>
      <c r="M100" s="372"/>
      <c r="N100" s="375"/>
      <c r="O100" s="372"/>
      <c r="P100" s="372"/>
      <c r="Q100" s="372"/>
      <c r="R100" s="372"/>
      <c r="S100" s="372"/>
      <c r="T100" s="372"/>
      <c r="U100" s="372"/>
      <c r="V100" s="376"/>
      <c r="W100" s="356"/>
      <c r="X100" s="356"/>
      <c r="Y100" s="356"/>
    </row>
    <row r="101" spans="1:25">
      <c r="A101" s="372"/>
      <c r="B101" s="372"/>
      <c r="C101" s="372"/>
      <c r="D101" s="373"/>
      <c r="E101" s="373"/>
      <c r="F101" s="373"/>
      <c r="G101" s="372"/>
      <c r="H101" s="372"/>
      <c r="I101" s="372"/>
      <c r="J101" s="372"/>
      <c r="K101" s="372"/>
      <c r="L101" s="372"/>
      <c r="M101" s="372"/>
      <c r="N101" s="375"/>
      <c r="O101" s="372"/>
      <c r="P101" s="372"/>
      <c r="Q101" s="372"/>
      <c r="R101" s="372"/>
      <c r="S101" s="372"/>
      <c r="T101" s="372"/>
      <c r="U101" s="372"/>
      <c r="V101" s="376"/>
      <c r="W101" s="356"/>
      <c r="X101" s="356"/>
      <c r="Y101" s="356"/>
    </row>
    <row r="102" spans="1:25">
      <c r="A102" s="372"/>
      <c r="B102" s="372"/>
      <c r="C102" s="372"/>
      <c r="D102" s="373"/>
      <c r="E102" s="373"/>
      <c r="F102" s="373"/>
      <c r="G102" s="372"/>
      <c r="H102" s="372"/>
      <c r="I102" s="372"/>
      <c r="J102" s="372"/>
      <c r="K102" s="372"/>
      <c r="L102" s="372"/>
      <c r="M102" s="372"/>
      <c r="N102" s="375"/>
      <c r="O102" s="372"/>
      <c r="P102" s="372"/>
      <c r="Q102" s="372"/>
      <c r="R102" s="372"/>
      <c r="S102" s="372"/>
      <c r="T102" s="372"/>
      <c r="U102" s="372"/>
      <c r="V102" s="376"/>
      <c r="W102" s="356"/>
      <c r="X102" s="356"/>
      <c r="Y102" s="356"/>
    </row>
    <row r="103" spans="1:25">
      <c r="A103" s="372"/>
      <c r="B103" s="372"/>
      <c r="C103" s="372"/>
      <c r="D103" s="373"/>
      <c r="E103" s="373"/>
      <c r="F103" s="373"/>
      <c r="G103" s="372"/>
      <c r="H103" s="372"/>
      <c r="I103" s="372"/>
      <c r="J103" s="372"/>
      <c r="K103" s="372"/>
      <c r="L103" s="372"/>
      <c r="M103" s="372"/>
      <c r="N103" s="375"/>
      <c r="O103" s="372"/>
      <c r="P103" s="372"/>
      <c r="Q103" s="372"/>
      <c r="R103" s="372"/>
      <c r="S103" s="372"/>
      <c r="T103" s="372"/>
      <c r="U103" s="372"/>
      <c r="V103" s="376"/>
      <c r="W103" s="356"/>
      <c r="X103" s="356"/>
      <c r="Y103" s="356"/>
    </row>
    <row r="104" spans="1:25">
      <c r="A104" s="372"/>
      <c r="B104" s="372"/>
      <c r="C104" s="372"/>
      <c r="D104" s="373"/>
      <c r="E104" s="373"/>
      <c r="F104" s="373"/>
      <c r="G104" s="372"/>
      <c r="H104" s="372"/>
      <c r="I104" s="372"/>
      <c r="J104" s="372"/>
      <c r="K104" s="372"/>
      <c r="L104" s="372"/>
      <c r="M104" s="372"/>
      <c r="N104" s="375"/>
      <c r="O104" s="372"/>
      <c r="P104" s="372"/>
      <c r="Q104" s="372"/>
      <c r="R104" s="372"/>
      <c r="S104" s="372"/>
      <c r="T104" s="372"/>
      <c r="U104" s="372"/>
      <c r="V104" s="376"/>
      <c r="W104" s="356"/>
      <c r="X104" s="356"/>
      <c r="Y104" s="356"/>
    </row>
    <row r="105" spans="1:25">
      <c r="A105" s="372"/>
      <c r="B105" s="372"/>
      <c r="C105" s="372"/>
      <c r="D105" s="373"/>
      <c r="E105" s="373"/>
      <c r="F105" s="373"/>
      <c r="G105" s="372"/>
      <c r="H105" s="372"/>
      <c r="I105" s="372"/>
      <c r="J105" s="372"/>
      <c r="K105" s="372"/>
      <c r="L105" s="372"/>
      <c r="M105" s="372"/>
      <c r="N105" s="375"/>
      <c r="O105" s="372"/>
      <c r="P105" s="372"/>
      <c r="Q105" s="372"/>
      <c r="R105" s="372"/>
      <c r="S105" s="372"/>
      <c r="T105" s="372"/>
      <c r="U105" s="372"/>
      <c r="V105" s="376"/>
      <c r="W105" s="356"/>
      <c r="X105" s="356"/>
      <c r="Y105" s="356"/>
    </row>
    <row r="106" spans="1:25">
      <c r="A106" s="372"/>
      <c r="B106" s="372"/>
      <c r="C106" s="372"/>
      <c r="D106" s="373"/>
      <c r="E106" s="373"/>
      <c r="F106" s="373"/>
      <c r="G106" s="372"/>
      <c r="H106" s="372"/>
      <c r="I106" s="372"/>
      <c r="J106" s="372"/>
      <c r="K106" s="372"/>
      <c r="L106" s="372"/>
      <c r="M106" s="372"/>
      <c r="N106" s="375"/>
      <c r="O106" s="372"/>
      <c r="P106" s="372"/>
      <c r="Q106" s="372"/>
      <c r="R106" s="372"/>
      <c r="S106" s="372"/>
      <c r="T106" s="372"/>
      <c r="U106" s="372"/>
      <c r="V106" s="376"/>
      <c r="W106" s="356"/>
      <c r="X106" s="356"/>
      <c r="Y106" s="356"/>
    </row>
    <row r="107" spans="1:25">
      <c r="A107" s="372"/>
      <c r="B107" s="372"/>
      <c r="C107" s="372"/>
      <c r="D107" s="373"/>
      <c r="E107" s="373"/>
      <c r="F107" s="373"/>
      <c r="G107" s="372"/>
      <c r="H107" s="372"/>
      <c r="I107" s="372"/>
      <c r="J107" s="372"/>
      <c r="K107" s="372"/>
      <c r="L107" s="372"/>
      <c r="M107" s="372"/>
      <c r="N107" s="375"/>
      <c r="O107" s="372"/>
      <c r="P107" s="372"/>
      <c r="Q107" s="372"/>
      <c r="R107" s="372"/>
      <c r="S107" s="372"/>
      <c r="T107" s="372"/>
      <c r="U107" s="372"/>
      <c r="V107" s="376"/>
      <c r="W107" s="356"/>
      <c r="X107" s="356"/>
      <c r="Y107" s="356"/>
    </row>
    <row r="108" spans="1:25">
      <c r="A108" s="372"/>
      <c r="B108" s="372"/>
      <c r="C108" s="372"/>
      <c r="D108" s="373"/>
      <c r="E108" s="373"/>
      <c r="F108" s="373"/>
      <c r="G108" s="372"/>
      <c r="H108" s="372"/>
      <c r="I108" s="372"/>
      <c r="J108" s="372"/>
      <c r="K108" s="372"/>
      <c r="L108" s="372"/>
      <c r="M108" s="372"/>
      <c r="N108" s="375"/>
      <c r="O108" s="372"/>
      <c r="P108" s="372"/>
      <c r="Q108" s="372"/>
      <c r="R108" s="372"/>
      <c r="S108" s="372"/>
      <c r="T108" s="372"/>
      <c r="U108" s="372"/>
      <c r="V108" s="376"/>
      <c r="W108" s="356"/>
      <c r="X108" s="356"/>
      <c r="Y108" s="356"/>
    </row>
    <row r="109" spans="1:25">
      <c r="A109" s="372"/>
      <c r="B109" s="372"/>
      <c r="C109" s="372"/>
      <c r="D109" s="373"/>
      <c r="E109" s="373"/>
      <c r="F109" s="373"/>
      <c r="G109" s="372"/>
      <c r="H109" s="372"/>
      <c r="I109" s="372"/>
      <c r="J109" s="372"/>
      <c r="K109" s="372"/>
      <c r="L109" s="372"/>
      <c r="M109" s="372"/>
      <c r="N109" s="375"/>
      <c r="O109" s="372"/>
      <c r="P109" s="372"/>
      <c r="Q109" s="372"/>
      <c r="R109" s="372"/>
      <c r="S109" s="372"/>
      <c r="T109" s="372"/>
      <c r="U109" s="372"/>
      <c r="V109" s="376"/>
      <c r="W109" s="356"/>
      <c r="X109" s="356"/>
      <c r="Y109" s="356"/>
    </row>
    <row r="110" spans="1:25">
      <c r="A110" s="372"/>
      <c r="B110" s="372"/>
      <c r="C110" s="372"/>
      <c r="D110" s="373"/>
      <c r="E110" s="373"/>
      <c r="F110" s="373"/>
      <c r="G110" s="372"/>
      <c r="H110" s="372"/>
      <c r="I110" s="372"/>
      <c r="J110" s="372"/>
      <c r="K110" s="372"/>
      <c r="L110" s="372"/>
      <c r="M110" s="372"/>
      <c r="N110" s="375"/>
      <c r="O110" s="372"/>
      <c r="P110" s="372"/>
      <c r="Q110" s="372"/>
      <c r="R110" s="372"/>
      <c r="S110" s="372"/>
      <c r="T110" s="372"/>
      <c r="U110" s="372"/>
      <c r="V110" s="376"/>
      <c r="W110" s="356"/>
      <c r="X110" s="356"/>
      <c r="Y110" s="356"/>
    </row>
    <row r="111" spans="1:25">
      <c r="A111" s="372"/>
      <c r="B111" s="372"/>
      <c r="C111" s="372"/>
      <c r="D111" s="373"/>
      <c r="E111" s="373"/>
      <c r="F111" s="373"/>
      <c r="G111" s="372"/>
      <c r="H111" s="372"/>
      <c r="I111" s="372"/>
      <c r="J111" s="372"/>
      <c r="K111" s="372"/>
      <c r="L111" s="372"/>
      <c r="M111" s="372"/>
      <c r="N111" s="375"/>
      <c r="O111" s="372"/>
      <c r="P111" s="372"/>
      <c r="Q111" s="372"/>
      <c r="R111" s="372"/>
      <c r="S111" s="372"/>
      <c r="T111" s="372"/>
      <c r="U111" s="372"/>
      <c r="V111" s="376"/>
      <c r="W111" s="356"/>
      <c r="X111" s="356"/>
      <c r="Y111" s="356"/>
    </row>
    <row r="112" spans="1:25">
      <c r="A112" s="372"/>
      <c r="B112" s="372"/>
      <c r="C112" s="372"/>
      <c r="D112" s="373"/>
      <c r="E112" s="373"/>
      <c r="F112" s="373"/>
      <c r="G112" s="372"/>
      <c r="H112" s="372"/>
      <c r="I112" s="372"/>
      <c r="J112" s="372"/>
      <c r="K112" s="372"/>
      <c r="L112" s="372"/>
      <c r="M112" s="372"/>
      <c r="N112" s="375"/>
      <c r="O112" s="372"/>
      <c r="P112" s="372"/>
      <c r="Q112" s="372"/>
      <c r="R112" s="372"/>
      <c r="S112" s="372"/>
      <c r="T112" s="372"/>
      <c r="U112" s="372"/>
      <c r="V112" s="376"/>
      <c r="W112" s="356"/>
      <c r="X112" s="356"/>
      <c r="Y112" s="356"/>
    </row>
    <row r="113" spans="1:25">
      <c r="A113" s="372"/>
      <c r="B113" s="372"/>
      <c r="C113" s="372"/>
      <c r="D113" s="373"/>
      <c r="E113" s="373"/>
      <c r="F113" s="373"/>
      <c r="G113" s="372"/>
      <c r="H113" s="372"/>
      <c r="I113" s="372"/>
      <c r="J113" s="372"/>
      <c r="K113" s="372"/>
      <c r="L113" s="372"/>
      <c r="M113" s="372"/>
      <c r="N113" s="375"/>
      <c r="O113" s="372"/>
      <c r="P113" s="372"/>
      <c r="Q113" s="372"/>
      <c r="R113" s="372"/>
      <c r="S113" s="372"/>
      <c r="T113" s="372"/>
      <c r="U113" s="372"/>
      <c r="V113" s="376"/>
      <c r="W113" s="356"/>
      <c r="X113" s="356"/>
      <c r="Y113" s="356"/>
    </row>
    <row r="114" spans="1:25">
      <c r="A114" s="372"/>
      <c r="B114" s="372"/>
      <c r="C114" s="372"/>
      <c r="D114" s="373"/>
      <c r="E114" s="373"/>
      <c r="F114" s="373"/>
      <c r="G114" s="372"/>
      <c r="H114" s="372"/>
      <c r="I114" s="372"/>
      <c r="J114" s="372"/>
      <c r="K114" s="372"/>
      <c r="L114" s="372"/>
      <c r="M114" s="372"/>
      <c r="N114" s="375"/>
      <c r="O114" s="372"/>
      <c r="P114" s="372"/>
      <c r="Q114" s="372"/>
      <c r="R114" s="372"/>
      <c r="S114" s="372"/>
      <c r="T114" s="372"/>
      <c r="U114" s="372"/>
      <c r="V114" s="376"/>
      <c r="W114" s="356"/>
      <c r="X114" s="356"/>
      <c r="Y114" s="356"/>
    </row>
    <row r="115" spans="1:25">
      <c r="A115" s="372"/>
      <c r="B115" s="372"/>
      <c r="C115" s="372"/>
      <c r="D115" s="373"/>
      <c r="E115" s="373"/>
      <c r="F115" s="373"/>
      <c r="G115" s="372"/>
      <c r="H115" s="372"/>
      <c r="I115" s="372"/>
      <c r="J115" s="372"/>
      <c r="K115" s="372"/>
      <c r="L115" s="372"/>
      <c r="M115" s="372"/>
      <c r="N115" s="375"/>
      <c r="O115" s="372"/>
      <c r="P115" s="372"/>
      <c r="Q115" s="372"/>
      <c r="R115" s="372"/>
      <c r="S115" s="372"/>
      <c r="T115" s="372"/>
      <c r="U115" s="372"/>
      <c r="V115" s="376"/>
      <c r="W115" s="356"/>
      <c r="X115" s="356"/>
      <c r="Y115" s="356"/>
    </row>
    <row r="116" spans="1:25">
      <c r="A116" s="372"/>
      <c r="B116" s="372"/>
      <c r="C116" s="372"/>
      <c r="D116" s="373"/>
      <c r="E116" s="373"/>
      <c r="F116" s="373"/>
      <c r="G116" s="372"/>
      <c r="H116" s="372"/>
      <c r="I116" s="372"/>
      <c r="J116" s="372"/>
      <c r="K116" s="372"/>
      <c r="L116" s="372"/>
      <c r="M116" s="372"/>
      <c r="N116" s="375"/>
      <c r="O116" s="372"/>
      <c r="P116" s="372"/>
      <c r="Q116" s="372"/>
      <c r="R116" s="372"/>
      <c r="S116" s="372"/>
      <c r="T116" s="372"/>
      <c r="U116" s="372"/>
      <c r="V116" s="376"/>
      <c r="W116" s="356"/>
      <c r="X116" s="356"/>
      <c r="Y116" s="356"/>
    </row>
    <row r="117" spans="1:25">
      <c r="A117" s="372"/>
      <c r="B117" s="372"/>
      <c r="C117" s="372"/>
      <c r="D117" s="373"/>
      <c r="E117" s="373"/>
      <c r="F117" s="373"/>
      <c r="G117" s="372"/>
      <c r="H117" s="372"/>
      <c r="I117" s="372"/>
      <c r="J117" s="372"/>
      <c r="K117" s="372"/>
      <c r="L117" s="372"/>
      <c r="M117" s="372"/>
      <c r="N117" s="375"/>
      <c r="O117" s="372"/>
      <c r="P117" s="372"/>
      <c r="Q117" s="372"/>
      <c r="R117" s="372"/>
      <c r="S117" s="372"/>
      <c r="T117" s="372"/>
      <c r="U117" s="372"/>
      <c r="V117" s="376"/>
      <c r="W117" s="356"/>
      <c r="X117" s="356"/>
      <c r="Y117" s="356"/>
    </row>
    <row r="118" spans="1:25">
      <c r="A118" s="372"/>
      <c r="B118" s="372"/>
      <c r="C118" s="372"/>
      <c r="D118" s="373"/>
      <c r="E118" s="373"/>
      <c r="F118" s="373"/>
      <c r="G118" s="372"/>
      <c r="H118" s="372"/>
      <c r="I118" s="372"/>
      <c r="J118" s="372"/>
      <c r="K118" s="372"/>
      <c r="L118" s="372"/>
      <c r="M118" s="372"/>
      <c r="N118" s="375"/>
      <c r="O118" s="372"/>
      <c r="P118" s="372"/>
      <c r="Q118" s="372"/>
      <c r="R118" s="372"/>
      <c r="S118" s="372"/>
      <c r="T118" s="372"/>
      <c r="U118" s="372"/>
      <c r="V118" s="376"/>
      <c r="W118" s="356"/>
      <c r="X118" s="356"/>
      <c r="Y118" s="356"/>
    </row>
    <row r="119" spans="1:25">
      <c r="A119" s="372"/>
      <c r="B119" s="372"/>
      <c r="C119" s="372"/>
      <c r="D119" s="373"/>
      <c r="E119" s="373"/>
      <c r="F119" s="373"/>
      <c r="G119" s="372"/>
      <c r="H119" s="372"/>
      <c r="I119" s="372"/>
      <c r="J119" s="372"/>
      <c r="K119" s="372"/>
      <c r="L119" s="372"/>
      <c r="M119" s="372"/>
      <c r="N119" s="375"/>
      <c r="O119" s="372"/>
      <c r="P119" s="372"/>
      <c r="Q119" s="372"/>
      <c r="R119" s="372"/>
      <c r="S119" s="372"/>
      <c r="T119" s="372"/>
      <c r="U119" s="372"/>
      <c r="V119" s="376"/>
      <c r="W119" s="356"/>
      <c r="X119" s="356"/>
      <c r="Y119" s="356"/>
    </row>
    <row r="120" spans="1:25">
      <c r="A120" s="372"/>
      <c r="B120" s="372"/>
      <c r="C120" s="372"/>
      <c r="D120" s="373"/>
      <c r="E120" s="373"/>
      <c r="F120" s="373"/>
      <c r="G120" s="372"/>
      <c r="H120" s="372"/>
      <c r="I120" s="372"/>
      <c r="J120" s="372"/>
      <c r="K120" s="372"/>
      <c r="L120" s="372"/>
      <c r="M120" s="372"/>
      <c r="N120" s="375"/>
      <c r="O120" s="372"/>
      <c r="P120" s="372"/>
      <c r="Q120" s="372"/>
      <c r="R120" s="372"/>
      <c r="S120" s="372"/>
      <c r="T120" s="372"/>
      <c r="U120" s="372"/>
      <c r="V120" s="376"/>
      <c r="W120" s="356"/>
      <c r="X120" s="356"/>
      <c r="Y120" s="356"/>
    </row>
    <row r="121" spans="1:25">
      <c r="A121" s="372"/>
      <c r="B121" s="372"/>
      <c r="C121" s="372"/>
      <c r="D121" s="373"/>
      <c r="E121" s="373"/>
      <c r="F121" s="373"/>
      <c r="G121" s="372"/>
      <c r="H121" s="372"/>
      <c r="I121" s="372"/>
      <c r="J121" s="372"/>
      <c r="K121" s="372"/>
      <c r="L121" s="372"/>
      <c r="M121" s="372"/>
      <c r="N121" s="375"/>
      <c r="O121" s="372"/>
      <c r="P121" s="372"/>
      <c r="Q121" s="372"/>
      <c r="R121" s="372"/>
      <c r="S121" s="372"/>
      <c r="T121" s="372"/>
      <c r="U121" s="372"/>
      <c r="V121" s="376"/>
      <c r="W121" s="356"/>
      <c r="X121" s="356"/>
      <c r="Y121" s="356"/>
    </row>
    <row r="122" spans="1:25">
      <c r="A122" s="372"/>
      <c r="B122" s="372"/>
      <c r="C122" s="372"/>
      <c r="D122" s="373"/>
      <c r="E122" s="373"/>
      <c r="F122" s="373"/>
      <c r="G122" s="372"/>
      <c r="H122" s="372"/>
      <c r="I122" s="372"/>
      <c r="J122" s="372"/>
      <c r="K122" s="372"/>
      <c r="L122" s="372"/>
      <c r="M122" s="372"/>
      <c r="N122" s="375"/>
      <c r="O122" s="372"/>
      <c r="P122" s="372"/>
      <c r="Q122" s="372"/>
      <c r="R122" s="372"/>
      <c r="S122" s="372"/>
      <c r="T122" s="372"/>
      <c r="U122" s="372"/>
      <c r="V122" s="376"/>
      <c r="W122" s="356"/>
      <c r="X122" s="356"/>
      <c r="Y122" s="356"/>
    </row>
    <row r="123" spans="1:25">
      <c r="A123" s="372"/>
      <c r="B123" s="372"/>
      <c r="C123" s="372"/>
      <c r="D123" s="373"/>
      <c r="E123" s="373"/>
      <c r="F123" s="373"/>
      <c r="G123" s="372"/>
      <c r="H123" s="372"/>
      <c r="I123" s="372"/>
      <c r="J123" s="372"/>
      <c r="K123" s="372"/>
      <c r="L123" s="372"/>
      <c r="M123" s="372"/>
      <c r="N123" s="375"/>
      <c r="O123" s="372"/>
      <c r="P123" s="372"/>
      <c r="Q123" s="372"/>
      <c r="R123" s="372"/>
      <c r="S123" s="372"/>
      <c r="T123" s="372"/>
      <c r="U123" s="372"/>
      <c r="V123" s="376"/>
      <c r="W123" s="356"/>
      <c r="X123" s="356"/>
      <c r="Y123" s="356"/>
    </row>
    <row r="124" spans="1:25">
      <c r="A124" s="372"/>
      <c r="B124" s="372"/>
      <c r="C124" s="372"/>
      <c r="D124" s="373"/>
      <c r="E124" s="373"/>
      <c r="F124" s="373"/>
      <c r="G124" s="372"/>
      <c r="H124" s="372"/>
      <c r="I124" s="372"/>
      <c r="J124" s="372"/>
      <c r="K124" s="372"/>
      <c r="L124" s="372"/>
      <c r="M124" s="372"/>
      <c r="N124" s="375"/>
      <c r="O124" s="372"/>
      <c r="P124" s="372"/>
      <c r="Q124" s="372"/>
      <c r="R124" s="372"/>
      <c r="S124" s="372"/>
      <c r="T124" s="372"/>
      <c r="U124" s="372"/>
      <c r="V124" s="376"/>
      <c r="W124" s="356"/>
      <c r="X124" s="356"/>
      <c r="Y124" s="356"/>
    </row>
    <row r="125" spans="1:25">
      <c r="A125" s="372"/>
      <c r="B125" s="372"/>
      <c r="C125" s="372"/>
      <c r="D125" s="373"/>
      <c r="E125" s="373"/>
      <c r="F125" s="373"/>
      <c r="G125" s="372"/>
      <c r="H125" s="372"/>
      <c r="I125" s="372"/>
      <c r="J125" s="372"/>
      <c r="K125" s="372"/>
      <c r="L125" s="372"/>
      <c r="M125" s="372"/>
      <c r="N125" s="375"/>
      <c r="O125" s="372"/>
      <c r="P125" s="372"/>
      <c r="Q125" s="372"/>
      <c r="R125" s="372"/>
      <c r="S125" s="372"/>
      <c r="T125" s="372"/>
      <c r="U125" s="372"/>
      <c r="V125" s="376"/>
      <c r="W125" s="356"/>
      <c r="X125" s="356"/>
      <c r="Y125" s="356"/>
    </row>
    <row r="126" spans="1:25">
      <c r="A126" s="372"/>
      <c r="B126" s="372"/>
      <c r="C126" s="372"/>
      <c r="D126" s="373"/>
      <c r="E126" s="373"/>
      <c r="F126" s="373"/>
      <c r="G126" s="372"/>
      <c r="H126" s="372"/>
      <c r="I126" s="372"/>
      <c r="J126" s="372"/>
      <c r="K126" s="372"/>
      <c r="L126" s="372"/>
      <c r="M126" s="372"/>
      <c r="N126" s="375"/>
      <c r="O126" s="372"/>
      <c r="P126" s="372"/>
      <c r="Q126" s="372"/>
      <c r="R126" s="372"/>
      <c r="S126" s="372"/>
      <c r="T126" s="372"/>
      <c r="U126" s="372"/>
      <c r="V126" s="376"/>
      <c r="W126" s="356"/>
      <c r="X126" s="356"/>
      <c r="Y126" s="356"/>
    </row>
    <row r="127" spans="1:25">
      <c r="A127" s="372"/>
      <c r="B127" s="372"/>
      <c r="C127" s="372"/>
      <c r="D127" s="373"/>
      <c r="E127" s="373"/>
      <c r="F127" s="373"/>
      <c r="G127" s="372"/>
      <c r="H127" s="372"/>
      <c r="I127" s="372"/>
      <c r="J127" s="372"/>
      <c r="K127" s="372"/>
      <c r="L127" s="372"/>
      <c r="M127" s="372"/>
      <c r="N127" s="375"/>
      <c r="O127" s="372"/>
      <c r="P127" s="372"/>
      <c r="Q127" s="372"/>
      <c r="R127" s="372"/>
      <c r="S127" s="372"/>
      <c r="T127" s="372"/>
      <c r="U127" s="372"/>
      <c r="V127" s="376"/>
      <c r="W127" s="356"/>
      <c r="X127" s="356"/>
      <c r="Y127" s="356"/>
    </row>
    <row r="128" spans="1:25">
      <c r="A128" s="372"/>
      <c r="B128" s="372"/>
      <c r="C128" s="372"/>
      <c r="D128" s="373"/>
      <c r="E128" s="373"/>
      <c r="F128" s="373"/>
      <c r="G128" s="372"/>
      <c r="H128" s="372"/>
      <c r="I128" s="372"/>
      <c r="J128" s="372"/>
      <c r="K128" s="372"/>
      <c r="L128" s="372"/>
      <c r="M128" s="372"/>
      <c r="N128" s="375"/>
      <c r="O128" s="372"/>
      <c r="P128" s="372"/>
      <c r="Q128" s="372"/>
      <c r="R128" s="372"/>
      <c r="S128" s="372"/>
      <c r="T128" s="372"/>
      <c r="U128" s="372"/>
      <c r="V128" s="376"/>
      <c r="W128" s="356"/>
      <c r="X128" s="356"/>
      <c r="Y128" s="356"/>
    </row>
    <row r="129" spans="1:25">
      <c r="A129" s="372"/>
      <c r="B129" s="372"/>
      <c r="C129" s="372"/>
      <c r="D129" s="373"/>
      <c r="E129" s="373"/>
      <c r="F129" s="373"/>
      <c r="G129" s="372"/>
      <c r="H129" s="372"/>
      <c r="I129" s="372"/>
      <c r="J129" s="372"/>
      <c r="K129" s="372"/>
      <c r="L129" s="372"/>
      <c r="M129" s="372"/>
      <c r="N129" s="375"/>
      <c r="O129" s="372"/>
      <c r="P129" s="372"/>
      <c r="Q129" s="372"/>
      <c r="R129" s="372"/>
      <c r="S129" s="372"/>
      <c r="T129" s="372"/>
      <c r="U129" s="372"/>
      <c r="V129" s="376"/>
      <c r="W129" s="356"/>
      <c r="X129" s="356"/>
      <c r="Y129" s="356"/>
    </row>
    <row r="130" spans="1:25">
      <c r="A130" s="372"/>
      <c r="B130" s="372"/>
      <c r="C130" s="372"/>
      <c r="D130" s="373"/>
      <c r="E130" s="373"/>
      <c r="F130" s="373"/>
      <c r="G130" s="372"/>
      <c r="H130" s="372"/>
      <c r="I130" s="372"/>
      <c r="J130" s="372"/>
      <c r="K130" s="372"/>
      <c r="L130" s="372"/>
      <c r="M130" s="372"/>
      <c r="N130" s="375"/>
      <c r="O130" s="372"/>
      <c r="P130" s="372"/>
      <c r="Q130" s="372"/>
      <c r="R130" s="372"/>
      <c r="S130" s="372"/>
      <c r="T130" s="372"/>
      <c r="U130" s="372"/>
      <c r="V130" s="376"/>
      <c r="W130" s="356"/>
      <c r="X130" s="356"/>
      <c r="Y130" s="356"/>
    </row>
    <row r="131" spans="1:25">
      <c r="A131" s="372"/>
      <c r="B131" s="372"/>
      <c r="C131" s="372"/>
      <c r="D131" s="373"/>
      <c r="E131" s="373"/>
      <c r="F131" s="373"/>
      <c r="G131" s="372"/>
      <c r="H131" s="372"/>
      <c r="I131" s="372"/>
      <c r="J131" s="372"/>
      <c r="K131" s="372"/>
      <c r="L131" s="372"/>
      <c r="M131" s="372"/>
      <c r="N131" s="375"/>
      <c r="O131" s="372"/>
      <c r="P131" s="372"/>
      <c r="Q131" s="372"/>
      <c r="R131" s="372"/>
      <c r="S131" s="372"/>
      <c r="T131" s="372"/>
      <c r="U131" s="372"/>
      <c r="V131" s="376"/>
      <c r="W131" s="356"/>
      <c r="X131" s="356"/>
      <c r="Y131" s="356"/>
    </row>
    <row r="132" spans="1:25">
      <c r="A132" s="380"/>
      <c r="B132" s="380"/>
      <c r="C132" s="380"/>
      <c r="D132" s="381"/>
      <c r="E132" s="381"/>
      <c r="F132" s="381"/>
      <c r="G132" s="380"/>
      <c r="H132" s="380"/>
      <c r="I132" s="380"/>
      <c r="J132" s="380"/>
      <c r="K132" s="380"/>
      <c r="L132" s="380"/>
      <c r="M132" s="380"/>
      <c r="N132" s="376"/>
      <c r="O132" s="380"/>
      <c r="P132" s="380"/>
      <c r="Q132" s="380"/>
      <c r="R132" s="380"/>
      <c r="S132" s="380"/>
      <c r="T132" s="380"/>
      <c r="U132" s="380"/>
      <c r="V132" s="376"/>
      <c r="W132" s="356"/>
      <c r="X132" s="356"/>
      <c r="Y132" s="356"/>
    </row>
    <row r="133" spans="1:25">
      <c r="A133" s="380"/>
      <c r="B133" s="380"/>
      <c r="C133" s="380"/>
      <c r="D133" s="381"/>
      <c r="E133" s="381"/>
      <c r="F133" s="381"/>
      <c r="G133" s="380"/>
      <c r="H133" s="380"/>
      <c r="I133" s="380"/>
      <c r="J133" s="380"/>
      <c r="K133" s="380"/>
      <c r="L133" s="380"/>
      <c r="M133" s="380"/>
      <c r="N133" s="376"/>
      <c r="O133" s="380"/>
      <c r="P133" s="380"/>
      <c r="Q133" s="380"/>
      <c r="R133" s="380"/>
      <c r="S133" s="380"/>
      <c r="T133" s="380"/>
      <c r="U133" s="380"/>
      <c r="V133" s="376"/>
      <c r="W133" s="356"/>
      <c r="X133" s="356"/>
      <c r="Y133" s="356"/>
    </row>
    <row r="134" spans="1:25">
      <c r="A134" s="380"/>
      <c r="B134" s="380"/>
      <c r="C134" s="380"/>
      <c r="D134" s="381"/>
      <c r="E134" s="381"/>
      <c r="F134" s="381"/>
      <c r="G134" s="380"/>
      <c r="H134" s="380"/>
      <c r="I134" s="380"/>
      <c r="J134" s="380"/>
      <c r="K134" s="380"/>
      <c r="L134" s="380"/>
      <c r="M134" s="380"/>
      <c r="N134" s="376"/>
      <c r="O134" s="380"/>
      <c r="P134" s="380"/>
      <c r="Q134" s="380"/>
      <c r="R134" s="380"/>
      <c r="S134" s="380"/>
      <c r="T134" s="380"/>
      <c r="U134" s="380"/>
      <c r="V134" s="376"/>
      <c r="W134" s="356"/>
      <c r="X134" s="356"/>
      <c r="Y134" s="356"/>
    </row>
    <row r="135" spans="1:25">
      <c r="A135" s="380"/>
      <c r="B135" s="380"/>
      <c r="C135" s="380"/>
      <c r="D135" s="381"/>
      <c r="E135" s="381"/>
      <c r="F135" s="381"/>
      <c r="G135" s="380"/>
      <c r="H135" s="380"/>
      <c r="I135" s="380"/>
      <c r="J135" s="380"/>
      <c r="K135" s="380"/>
      <c r="L135" s="380"/>
      <c r="M135" s="380"/>
      <c r="N135" s="376"/>
      <c r="O135" s="380"/>
      <c r="P135" s="380"/>
      <c r="Q135" s="380"/>
      <c r="R135" s="380"/>
      <c r="S135" s="380"/>
      <c r="T135" s="380"/>
      <c r="U135" s="380"/>
      <c r="V135" s="376"/>
      <c r="W135" s="356"/>
      <c r="X135" s="356"/>
      <c r="Y135" s="356"/>
    </row>
    <row r="136" spans="1:25">
      <c r="A136" s="380"/>
      <c r="B136" s="380"/>
      <c r="C136" s="380"/>
      <c r="D136" s="381"/>
      <c r="E136" s="381"/>
      <c r="F136" s="381"/>
      <c r="G136" s="380"/>
      <c r="H136" s="380"/>
      <c r="I136" s="380"/>
      <c r="J136" s="380"/>
      <c r="K136" s="380"/>
      <c r="L136" s="380"/>
      <c r="M136" s="380"/>
      <c r="N136" s="376"/>
      <c r="O136" s="380"/>
      <c r="P136" s="380"/>
      <c r="Q136" s="380"/>
      <c r="R136" s="380"/>
      <c r="S136" s="380"/>
      <c r="T136" s="380"/>
      <c r="U136" s="380"/>
      <c r="V136" s="376"/>
      <c r="W136" s="356"/>
      <c r="X136" s="356"/>
      <c r="Y136" s="356"/>
    </row>
    <row r="137" spans="1:25">
      <c r="A137" s="380"/>
      <c r="B137" s="380"/>
      <c r="C137" s="380"/>
      <c r="D137" s="381"/>
      <c r="E137" s="381"/>
      <c r="F137" s="381"/>
      <c r="G137" s="380"/>
      <c r="H137" s="380"/>
      <c r="I137" s="380"/>
      <c r="J137" s="380"/>
      <c r="K137" s="380"/>
      <c r="L137" s="380"/>
      <c r="M137" s="380"/>
      <c r="N137" s="376"/>
      <c r="O137" s="380"/>
      <c r="P137" s="380"/>
      <c r="Q137" s="380"/>
      <c r="R137" s="380"/>
      <c r="S137" s="380"/>
      <c r="T137" s="380"/>
      <c r="U137" s="380"/>
      <c r="V137" s="376"/>
      <c r="W137" s="356"/>
      <c r="X137" s="356"/>
      <c r="Y137" s="356"/>
    </row>
    <row r="138" spans="1:25">
      <c r="A138" s="380"/>
      <c r="B138" s="380"/>
      <c r="C138" s="380"/>
      <c r="D138" s="381"/>
      <c r="E138" s="381"/>
      <c r="F138" s="381"/>
      <c r="G138" s="380"/>
      <c r="H138" s="380"/>
      <c r="I138" s="380"/>
      <c r="J138" s="380"/>
      <c r="K138" s="380"/>
      <c r="L138" s="380"/>
      <c r="M138" s="380"/>
      <c r="N138" s="376"/>
      <c r="O138" s="380"/>
      <c r="P138" s="380"/>
      <c r="Q138" s="380"/>
      <c r="R138" s="380"/>
      <c r="S138" s="380"/>
      <c r="T138" s="380"/>
      <c r="U138" s="380"/>
      <c r="V138" s="376"/>
      <c r="W138" s="356"/>
      <c r="X138" s="356"/>
      <c r="Y138" s="356"/>
    </row>
    <row r="139" spans="1:25">
      <c r="A139" s="380"/>
      <c r="B139" s="380"/>
      <c r="C139" s="380"/>
      <c r="D139" s="381"/>
      <c r="E139" s="381"/>
      <c r="F139" s="381"/>
      <c r="G139" s="380"/>
      <c r="H139" s="380"/>
      <c r="I139" s="380"/>
      <c r="J139" s="380"/>
      <c r="K139" s="380"/>
      <c r="L139" s="380"/>
      <c r="M139" s="380"/>
      <c r="N139" s="376"/>
      <c r="O139" s="380"/>
      <c r="P139" s="380"/>
      <c r="Q139" s="380"/>
      <c r="R139" s="380"/>
      <c r="S139" s="380"/>
      <c r="T139" s="380"/>
      <c r="U139" s="380"/>
      <c r="V139" s="376"/>
      <c r="W139" s="356"/>
      <c r="X139" s="356"/>
      <c r="Y139" s="356"/>
    </row>
    <row r="140" spans="1:25">
      <c r="A140" s="380"/>
      <c r="B140" s="380"/>
      <c r="C140" s="380"/>
      <c r="D140" s="381"/>
      <c r="E140" s="381"/>
      <c r="F140" s="381"/>
      <c r="G140" s="380"/>
      <c r="H140" s="380"/>
      <c r="I140" s="380"/>
      <c r="J140" s="380"/>
      <c r="K140" s="380"/>
      <c r="L140" s="380"/>
      <c r="M140" s="380"/>
      <c r="N140" s="376"/>
      <c r="O140" s="380"/>
      <c r="P140" s="380"/>
      <c r="Q140" s="380"/>
      <c r="R140" s="380"/>
      <c r="S140" s="380"/>
      <c r="T140" s="380"/>
      <c r="U140" s="380"/>
      <c r="V140" s="376"/>
      <c r="W140" s="356"/>
      <c r="X140" s="356"/>
      <c r="Y140" s="356"/>
    </row>
    <row r="141" spans="1:25">
      <c r="A141" s="380"/>
      <c r="B141" s="380"/>
      <c r="C141" s="380"/>
      <c r="D141" s="381"/>
      <c r="E141" s="381"/>
      <c r="F141" s="381"/>
      <c r="G141" s="380"/>
      <c r="H141" s="380"/>
      <c r="I141" s="380"/>
      <c r="J141" s="380"/>
      <c r="K141" s="380"/>
      <c r="L141" s="380"/>
      <c r="M141" s="380"/>
      <c r="N141" s="376"/>
      <c r="O141" s="380"/>
      <c r="P141" s="380"/>
      <c r="Q141" s="380"/>
      <c r="R141" s="380"/>
      <c r="S141" s="380"/>
      <c r="T141" s="380"/>
      <c r="U141" s="380"/>
      <c r="V141" s="376"/>
      <c r="W141" s="356"/>
      <c r="X141" s="356"/>
      <c r="Y141" s="356"/>
    </row>
    <row r="142" spans="1:25">
      <c r="A142" s="380"/>
      <c r="B142" s="380"/>
      <c r="C142" s="380"/>
      <c r="D142" s="381"/>
      <c r="E142" s="381"/>
      <c r="F142" s="381"/>
      <c r="G142" s="380"/>
      <c r="H142" s="380"/>
      <c r="I142" s="380"/>
      <c r="J142" s="380"/>
      <c r="K142" s="380"/>
      <c r="L142" s="380"/>
      <c r="M142" s="380"/>
      <c r="N142" s="376"/>
      <c r="O142" s="380"/>
      <c r="P142" s="380"/>
      <c r="Q142" s="380"/>
      <c r="R142" s="380"/>
      <c r="S142" s="380"/>
      <c r="T142" s="380"/>
      <c r="U142" s="380"/>
      <c r="V142" s="376"/>
      <c r="W142" s="356"/>
      <c r="X142" s="356"/>
      <c r="Y142" s="356"/>
    </row>
    <row r="143" spans="1:25">
      <c r="A143" s="380"/>
      <c r="B143" s="380"/>
      <c r="C143" s="380"/>
      <c r="D143" s="381"/>
      <c r="E143" s="381"/>
      <c r="F143" s="381"/>
      <c r="G143" s="380"/>
      <c r="H143" s="380"/>
      <c r="I143" s="380"/>
      <c r="J143" s="380"/>
      <c r="K143" s="380"/>
      <c r="L143" s="380"/>
      <c r="M143" s="380"/>
      <c r="N143" s="376"/>
      <c r="O143" s="380"/>
      <c r="P143" s="380"/>
      <c r="Q143" s="380"/>
      <c r="R143" s="380"/>
      <c r="S143" s="380"/>
      <c r="T143" s="380"/>
      <c r="U143" s="380"/>
      <c r="V143" s="376"/>
      <c r="W143" s="356"/>
      <c r="X143" s="356"/>
      <c r="Y143" s="356"/>
    </row>
    <row r="144" spans="1:25">
      <c r="A144" s="380"/>
      <c r="B144" s="380"/>
      <c r="C144" s="380"/>
      <c r="D144" s="381"/>
      <c r="E144" s="381"/>
      <c r="F144" s="381"/>
      <c r="G144" s="380"/>
      <c r="H144" s="380"/>
      <c r="I144" s="380"/>
      <c r="J144" s="380"/>
      <c r="K144" s="380"/>
      <c r="L144" s="380"/>
      <c r="M144" s="380"/>
      <c r="N144" s="376"/>
      <c r="O144" s="380"/>
      <c r="P144" s="380"/>
      <c r="Q144" s="380"/>
      <c r="R144" s="380"/>
      <c r="S144" s="380"/>
      <c r="T144" s="380"/>
      <c r="U144" s="380"/>
      <c r="V144" s="376"/>
      <c r="W144" s="356"/>
      <c r="X144" s="356"/>
      <c r="Y144" s="356"/>
    </row>
    <row r="145" spans="1:25">
      <c r="A145" s="380"/>
      <c r="B145" s="380"/>
      <c r="C145" s="380"/>
      <c r="D145" s="381"/>
      <c r="E145" s="381"/>
      <c r="F145" s="381"/>
      <c r="G145" s="380"/>
      <c r="H145" s="380"/>
      <c r="I145" s="380"/>
      <c r="J145" s="380"/>
      <c r="K145" s="380"/>
      <c r="L145" s="380"/>
      <c r="M145" s="380"/>
      <c r="N145" s="376"/>
      <c r="O145" s="380"/>
      <c r="P145" s="380"/>
      <c r="Q145" s="380"/>
      <c r="R145" s="380"/>
      <c r="S145" s="380"/>
      <c r="T145" s="380"/>
      <c r="U145" s="380"/>
      <c r="V145" s="376"/>
      <c r="W145" s="356"/>
      <c r="X145" s="356"/>
      <c r="Y145" s="356"/>
    </row>
    <row r="146" spans="1:25">
      <c r="A146" s="380"/>
      <c r="B146" s="380"/>
      <c r="C146" s="380"/>
      <c r="D146" s="381"/>
      <c r="E146" s="381"/>
      <c r="F146" s="381"/>
      <c r="G146" s="380"/>
      <c r="H146" s="380"/>
      <c r="I146" s="380"/>
      <c r="J146" s="380"/>
      <c r="K146" s="380"/>
      <c r="L146" s="380"/>
      <c r="M146" s="380"/>
      <c r="N146" s="376"/>
      <c r="O146" s="380"/>
      <c r="P146" s="380"/>
      <c r="Q146" s="380"/>
      <c r="R146" s="380"/>
      <c r="S146" s="380"/>
      <c r="T146" s="380"/>
      <c r="U146" s="380"/>
      <c r="V146" s="376"/>
      <c r="W146" s="356"/>
      <c r="X146" s="356"/>
      <c r="Y146" s="356"/>
    </row>
    <row r="147" spans="1:25">
      <c r="A147" s="380"/>
      <c r="B147" s="380"/>
      <c r="C147" s="380"/>
      <c r="D147" s="381"/>
      <c r="E147" s="381"/>
      <c r="F147" s="381"/>
      <c r="G147" s="380"/>
      <c r="H147" s="380"/>
      <c r="I147" s="380"/>
      <c r="J147" s="380"/>
      <c r="K147" s="380"/>
      <c r="L147" s="380"/>
      <c r="M147" s="380"/>
      <c r="N147" s="376"/>
      <c r="O147" s="380"/>
      <c r="P147" s="380"/>
      <c r="Q147" s="380"/>
      <c r="R147" s="380"/>
      <c r="S147" s="380"/>
      <c r="T147" s="380"/>
      <c r="U147" s="380"/>
      <c r="V147" s="376"/>
      <c r="W147" s="356"/>
      <c r="X147" s="356"/>
      <c r="Y147" s="356"/>
    </row>
    <row r="148" spans="1:25">
      <c r="A148" s="380"/>
      <c r="B148" s="380"/>
      <c r="C148" s="380"/>
      <c r="D148" s="381"/>
      <c r="E148" s="381"/>
      <c r="F148" s="381"/>
      <c r="G148" s="380"/>
      <c r="H148" s="380"/>
      <c r="I148" s="380"/>
      <c r="J148" s="380"/>
      <c r="K148" s="380"/>
      <c r="L148" s="380"/>
      <c r="M148" s="380"/>
      <c r="N148" s="376"/>
      <c r="O148" s="380"/>
      <c r="P148" s="380"/>
      <c r="Q148" s="380"/>
      <c r="R148" s="380"/>
      <c r="S148" s="380"/>
      <c r="T148" s="380"/>
      <c r="U148" s="380"/>
      <c r="V148" s="376"/>
      <c r="W148" s="356"/>
      <c r="X148" s="356"/>
      <c r="Y148" s="356"/>
    </row>
    <row r="149" spans="1:25">
      <c r="A149" s="380"/>
      <c r="B149" s="380"/>
      <c r="C149" s="380"/>
      <c r="D149" s="381"/>
      <c r="E149" s="381"/>
      <c r="F149" s="381"/>
      <c r="G149" s="380"/>
      <c r="H149" s="380"/>
      <c r="I149" s="380"/>
      <c r="J149" s="380"/>
      <c r="K149" s="380"/>
      <c r="L149" s="380"/>
      <c r="M149" s="380"/>
      <c r="N149" s="376"/>
      <c r="O149" s="380"/>
      <c r="P149" s="380"/>
      <c r="Q149" s="380"/>
      <c r="R149" s="380"/>
      <c r="S149" s="380"/>
      <c r="T149" s="380"/>
      <c r="U149" s="380"/>
      <c r="V149" s="376"/>
      <c r="W149" s="356"/>
      <c r="X149" s="356"/>
      <c r="Y149" s="356"/>
    </row>
    <row r="150" spans="1:25">
      <c r="A150" s="380"/>
      <c r="B150" s="380"/>
      <c r="C150" s="380"/>
      <c r="D150" s="381"/>
      <c r="E150" s="381"/>
      <c r="F150" s="381"/>
      <c r="G150" s="380"/>
      <c r="H150" s="380"/>
      <c r="I150" s="380"/>
      <c r="J150" s="380"/>
      <c r="K150" s="380"/>
      <c r="L150" s="380"/>
      <c r="M150" s="380"/>
      <c r="N150" s="376"/>
      <c r="O150" s="380"/>
      <c r="P150" s="380"/>
      <c r="Q150" s="380"/>
      <c r="R150" s="380"/>
      <c r="S150" s="380"/>
      <c r="T150" s="380"/>
      <c r="U150" s="380"/>
      <c r="V150" s="376"/>
      <c r="W150" s="356"/>
      <c r="X150" s="356"/>
      <c r="Y150" s="356"/>
    </row>
    <row r="151" spans="1:25">
      <c r="A151" s="380"/>
      <c r="B151" s="380"/>
      <c r="C151" s="380"/>
      <c r="D151" s="381"/>
      <c r="E151" s="381"/>
      <c r="F151" s="381"/>
      <c r="G151" s="380"/>
      <c r="H151" s="380"/>
      <c r="I151" s="380"/>
      <c r="J151" s="380"/>
      <c r="K151" s="380"/>
      <c r="L151" s="380"/>
      <c r="M151" s="380"/>
      <c r="N151" s="376"/>
      <c r="O151" s="380"/>
      <c r="P151" s="380"/>
      <c r="Q151" s="380"/>
      <c r="R151" s="380"/>
      <c r="S151" s="380"/>
      <c r="T151" s="380"/>
      <c r="U151" s="380"/>
      <c r="V151" s="376"/>
      <c r="W151" s="356"/>
      <c r="X151" s="356"/>
      <c r="Y151" s="356"/>
    </row>
    <row r="152" spans="1:25">
      <c r="A152" s="380"/>
      <c r="B152" s="380"/>
      <c r="C152" s="380"/>
      <c r="D152" s="381"/>
      <c r="E152" s="381"/>
      <c r="F152" s="381"/>
      <c r="G152" s="380"/>
      <c r="H152" s="380"/>
      <c r="I152" s="380"/>
      <c r="J152" s="380"/>
      <c r="K152" s="380"/>
      <c r="L152" s="380"/>
      <c r="M152" s="380"/>
      <c r="N152" s="376"/>
      <c r="O152" s="380"/>
      <c r="P152" s="380"/>
      <c r="Q152" s="380"/>
      <c r="R152" s="380"/>
      <c r="S152" s="380"/>
      <c r="T152" s="380"/>
      <c r="U152" s="380"/>
      <c r="V152" s="376"/>
      <c r="W152" s="356"/>
      <c r="X152" s="356"/>
      <c r="Y152" s="356"/>
    </row>
    <row r="153" spans="1:25">
      <c r="A153" s="380"/>
      <c r="B153" s="380"/>
      <c r="C153" s="380"/>
      <c r="D153" s="381"/>
      <c r="E153" s="381"/>
      <c r="F153" s="381"/>
      <c r="G153" s="380"/>
      <c r="H153" s="380"/>
      <c r="I153" s="380"/>
      <c r="J153" s="380"/>
      <c r="K153" s="380"/>
      <c r="L153" s="380"/>
      <c r="M153" s="380"/>
      <c r="N153" s="376"/>
      <c r="O153" s="380"/>
      <c r="P153" s="380"/>
      <c r="Q153" s="380"/>
      <c r="R153" s="380"/>
      <c r="S153" s="380"/>
      <c r="T153" s="380"/>
      <c r="U153" s="380"/>
      <c r="V153" s="376"/>
      <c r="W153" s="356"/>
      <c r="X153" s="356"/>
      <c r="Y153" s="356"/>
    </row>
    <row r="154" spans="1:25">
      <c r="A154" s="380"/>
      <c r="B154" s="380"/>
      <c r="C154" s="380"/>
      <c r="D154" s="381"/>
      <c r="E154" s="381"/>
      <c r="F154" s="381"/>
      <c r="G154" s="380"/>
      <c r="H154" s="380"/>
      <c r="I154" s="380"/>
      <c r="J154" s="380"/>
      <c r="K154" s="380"/>
      <c r="L154" s="380"/>
      <c r="M154" s="380"/>
      <c r="N154" s="376"/>
      <c r="O154" s="380"/>
      <c r="P154" s="380"/>
      <c r="Q154" s="380"/>
      <c r="R154" s="380"/>
      <c r="S154" s="380"/>
      <c r="T154" s="380"/>
      <c r="U154" s="380"/>
      <c r="V154" s="376"/>
      <c r="W154" s="356"/>
      <c r="X154" s="356"/>
      <c r="Y154" s="356"/>
    </row>
    <row r="155" spans="1:25">
      <c r="A155" s="380"/>
      <c r="B155" s="380"/>
      <c r="C155" s="380"/>
      <c r="D155" s="381"/>
      <c r="E155" s="381"/>
      <c r="F155" s="381"/>
      <c r="G155" s="380"/>
      <c r="H155" s="380"/>
      <c r="I155" s="380"/>
      <c r="J155" s="380"/>
      <c r="K155" s="380"/>
      <c r="L155" s="380"/>
      <c r="M155" s="380"/>
      <c r="N155" s="376"/>
      <c r="O155" s="380"/>
      <c r="P155" s="380"/>
      <c r="Q155" s="380"/>
      <c r="R155" s="380"/>
      <c r="S155" s="380"/>
      <c r="T155" s="380"/>
      <c r="U155" s="380"/>
      <c r="V155" s="376"/>
      <c r="W155" s="356"/>
      <c r="X155" s="356"/>
      <c r="Y155" s="356"/>
    </row>
    <row r="156" spans="1:25">
      <c r="A156" s="380"/>
      <c r="B156" s="380"/>
      <c r="C156" s="380"/>
      <c r="D156" s="381"/>
      <c r="E156" s="381"/>
      <c r="F156" s="381"/>
      <c r="G156" s="380"/>
      <c r="H156" s="380"/>
      <c r="I156" s="380"/>
      <c r="J156" s="380"/>
      <c r="K156" s="380"/>
      <c r="L156" s="380"/>
      <c r="M156" s="380"/>
      <c r="N156" s="376"/>
      <c r="O156" s="380"/>
      <c r="P156" s="380"/>
      <c r="Q156" s="380"/>
      <c r="R156" s="380"/>
      <c r="S156" s="380"/>
      <c r="T156" s="380"/>
      <c r="U156" s="380"/>
      <c r="V156" s="376"/>
      <c r="W156" s="356"/>
      <c r="X156" s="356"/>
      <c r="Y156" s="356"/>
    </row>
    <row r="157" spans="1:25">
      <c r="A157" s="380"/>
      <c r="B157" s="380"/>
      <c r="C157" s="380"/>
      <c r="D157" s="381"/>
      <c r="E157" s="381"/>
      <c r="F157" s="381"/>
      <c r="G157" s="380"/>
      <c r="H157" s="380"/>
      <c r="I157" s="380"/>
      <c r="J157" s="380"/>
      <c r="K157" s="380"/>
      <c r="L157" s="380"/>
      <c r="M157" s="380"/>
      <c r="N157" s="376"/>
      <c r="O157" s="380"/>
      <c r="P157" s="380"/>
      <c r="Q157" s="380"/>
      <c r="R157" s="380"/>
      <c r="S157" s="380"/>
      <c r="T157" s="380"/>
      <c r="U157" s="380"/>
      <c r="V157" s="376"/>
      <c r="W157" s="356"/>
      <c r="X157" s="356"/>
      <c r="Y157" s="356"/>
    </row>
    <row r="158" spans="1:25">
      <c r="A158" s="380"/>
      <c r="B158" s="380"/>
      <c r="C158" s="380"/>
      <c r="D158" s="381"/>
      <c r="E158" s="381"/>
      <c r="F158" s="381"/>
      <c r="G158" s="380"/>
      <c r="H158" s="380"/>
      <c r="I158" s="380"/>
      <c r="J158" s="380"/>
      <c r="K158" s="380"/>
      <c r="L158" s="380"/>
      <c r="M158" s="380"/>
      <c r="N158" s="376"/>
      <c r="O158" s="380"/>
      <c r="P158" s="380"/>
      <c r="Q158" s="380"/>
      <c r="R158" s="380"/>
      <c r="S158" s="380"/>
      <c r="T158" s="380"/>
      <c r="U158" s="380"/>
      <c r="V158" s="376"/>
      <c r="W158" s="356"/>
      <c r="X158" s="356"/>
      <c r="Y158" s="356"/>
    </row>
    <row r="159" spans="1:25">
      <c r="A159" s="380"/>
      <c r="B159" s="380"/>
      <c r="C159" s="380"/>
      <c r="D159" s="381"/>
      <c r="E159" s="381"/>
      <c r="F159" s="381"/>
      <c r="G159" s="380"/>
      <c r="H159" s="380"/>
      <c r="I159" s="380"/>
      <c r="J159" s="380"/>
      <c r="K159" s="380"/>
      <c r="L159" s="380"/>
      <c r="M159" s="380"/>
      <c r="N159" s="376"/>
      <c r="O159" s="380"/>
      <c r="P159" s="380"/>
      <c r="Q159" s="380"/>
      <c r="R159" s="380"/>
      <c r="S159" s="380"/>
      <c r="T159" s="380"/>
      <c r="U159" s="380"/>
      <c r="V159" s="376"/>
      <c r="W159" s="356"/>
      <c r="X159" s="356"/>
      <c r="Y159" s="356"/>
    </row>
    <row r="160" spans="1:25">
      <c r="A160" s="380"/>
      <c r="B160" s="380"/>
      <c r="C160" s="380"/>
      <c r="D160" s="381"/>
      <c r="E160" s="381"/>
      <c r="F160" s="381"/>
      <c r="G160" s="380"/>
      <c r="H160" s="380"/>
      <c r="I160" s="380"/>
      <c r="J160" s="380"/>
      <c r="K160" s="380"/>
      <c r="L160" s="380"/>
      <c r="M160" s="380"/>
      <c r="N160" s="376"/>
      <c r="O160" s="380"/>
      <c r="P160" s="380"/>
      <c r="Q160" s="380"/>
      <c r="R160" s="380"/>
      <c r="S160" s="380"/>
      <c r="T160" s="380"/>
      <c r="U160" s="380"/>
      <c r="V160" s="376"/>
      <c r="W160" s="356"/>
      <c r="X160" s="356"/>
      <c r="Y160" s="356"/>
    </row>
    <row r="161" spans="1:25">
      <c r="A161" s="380"/>
      <c r="B161" s="380"/>
      <c r="C161" s="380"/>
      <c r="D161" s="381"/>
      <c r="E161" s="381"/>
      <c r="F161" s="381"/>
      <c r="G161" s="380"/>
      <c r="H161" s="380"/>
      <c r="I161" s="380"/>
      <c r="J161" s="380"/>
      <c r="K161" s="380"/>
      <c r="L161" s="380"/>
      <c r="M161" s="380"/>
      <c r="N161" s="376"/>
      <c r="O161" s="380"/>
      <c r="P161" s="380"/>
      <c r="Q161" s="380"/>
      <c r="R161" s="380"/>
      <c r="S161" s="380"/>
      <c r="T161" s="380"/>
      <c r="U161" s="380"/>
      <c r="V161" s="376"/>
      <c r="W161" s="356"/>
      <c r="X161" s="356"/>
      <c r="Y161" s="356"/>
    </row>
    <row r="162" spans="1:25">
      <c r="A162" s="380"/>
      <c r="B162" s="380"/>
      <c r="C162" s="380"/>
      <c r="D162" s="381"/>
      <c r="E162" s="381"/>
      <c r="F162" s="381"/>
      <c r="G162" s="380"/>
      <c r="H162" s="380"/>
      <c r="I162" s="380"/>
      <c r="J162" s="380"/>
      <c r="K162" s="380"/>
      <c r="L162" s="380"/>
      <c r="M162" s="380"/>
      <c r="N162" s="376"/>
      <c r="O162" s="380"/>
      <c r="P162" s="380"/>
      <c r="Q162" s="380"/>
      <c r="R162" s="380"/>
      <c r="S162" s="380"/>
      <c r="T162" s="380"/>
      <c r="U162" s="380"/>
      <c r="V162" s="376"/>
      <c r="W162" s="356"/>
      <c r="X162" s="356"/>
      <c r="Y162" s="356"/>
    </row>
    <row r="163" spans="1:25">
      <c r="A163" s="380"/>
      <c r="B163" s="380"/>
      <c r="C163" s="380"/>
      <c r="D163" s="381"/>
      <c r="E163" s="381"/>
      <c r="F163" s="381"/>
      <c r="G163" s="380"/>
      <c r="H163" s="380"/>
      <c r="I163" s="380"/>
      <c r="J163" s="380"/>
      <c r="K163" s="380"/>
      <c r="L163" s="380"/>
      <c r="M163" s="380"/>
      <c r="N163" s="376"/>
      <c r="O163" s="380"/>
      <c r="P163" s="380"/>
      <c r="Q163" s="380"/>
      <c r="R163" s="380"/>
      <c r="S163" s="380"/>
      <c r="T163" s="380"/>
      <c r="U163" s="380"/>
      <c r="V163" s="376"/>
      <c r="W163" s="356"/>
      <c r="X163" s="356"/>
      <c r="Y163" s="356"/>
    </row>
    <row r="164" spans="1:25">
      <c r="A164" s="380"/>
      <c r="B164" s="380"/>
      <c r="C164" s="380"/>
      <c r="D164" s="381"/>
      <c r="E164" s="381"/>
      <c r="F164" s="381"/>
      <c r="G164" s="380"/>
      <c r="H164" s="380"/>
      <c r="I164" s="380"/>
      <c r="J164" s="380"/>
      <c r="K164" s="380"/>
      <c r="L164" s="380"/>
      <c r="M164" s="380"/>
      <c r="N164" s="376"/>
      <c r="O164" s="380"/>
      <c r="P164" s="380"/>
      <c r="Q164" s="380"/>
      <c r="R164" s="380"/>
      <c r="S164" s="380"/>
      <c r="T164" s="380"/>
      <c r="U164" s="380"/>
      <c r="V164" s="376"/>
      <c r="W164" s="356"/>
      <c r="X164" s="356"/>
      <c r="Y164" s="356"/>
    </row>
    <row r="165" spans="1:25">
      <c r="A165" s="380"/>
      <c r="B165" s="380"/>
      <c r="C165" s="380"/>
      <c r="D165" s="381"/>
      <c r="E165" s="381"/>
      <c r="F165" s="381"/>
      <c r="G165" s="380"/>
      <c r="H165" s="380"/>
      <c r="I165" s="380"/>
      <c r="J165" s="380"/>
      <c r="K165" s="380"/>
      <c r="L165" s="380"/>
      <c r="M165" s="380"/>
      <c r="N165" s="380"/>
      <c r="O165" s="380"/>
      <c r="P165" s="380"/>
      <c r="Q165" s="380"/>
      <c r="R165" s="380"/>
      <c r="S165" s="380"/>
      <c r="T165" s="380"/>
      <c r="U165" s="380"/>
      <c r="V165" s="376"/>
      <c r="W165" s="356"/>
      <c r="X165" s="356"/>
      <c r="Y165" s="356"/>
    </row>
    <row r="166" spans="1:25">
      <c r="A166" s="380"/>
      <c r="B166" s="380"/>
      <c r="C166" s="380"/>
      <c r="D166" s="381"/>
      <c r="E166" s="381"/>
      <c r="F166" s="381"/>
      <c r="G166" s="380"/>
      <c r="H166" s="380"/>
      <c r="I166" s="380"/>
      <c r="J166" s="380"/>
      <c r="K166" s="380"/>
      <c r="L166" s="380"/>
      <c r="M166" s="380"/>
      <c r="N166" s="380"/>
      <c r="O166" s="380"/>
      <c r="P166" s="380"/>
      <c r="Q166" s="380"/>
      <c r="R166" s="380"/>
      <c r="S166" s="380"/>
      <c r="T166" s="380"/>
      <c r="U166" s="380"/>
      <c r="V166" s="376"/>
      <c r="W166" s="356"/>
      <c r="X166" s="356"/>
      <c r="Y166" s="356"/>
    </row>
    <row r="167" spans="1:25">
      <c r="A167" s="380"/>
      <c r="B167" s="380"/>
      <c r="C167" s="380"/>
      <c r="D167" s="381"/>
      <c r="E167" s="381"/>
      <c r="F167" s="381"/>
      <c r="G167" s="380"/>
      <c r="H167" s="380"/>
      <c r="I167" s="380"/>
      <c r="J167" s="380"/>
      <c r="K167" s="380"/>
      <c r="L167" s="380"/>
      <c r="M167" s="380"/>
      <c r="N167" s="380"/>
      <c r="O167" s="380"/>
      <c r="P167" s="380"/>
      <c r="Q167" s="380"/>
      <c r="R167" s="380"/>
      <c r="S167" s="380"/>
      <c r="T167" s="380"/>
      <c r="U167" s="380"/>
      <c r="V167" s="376"/>
      <c r="W167" s="356"/>
      <c r="X167" s="356"/>
      <c r="Y167" s="356"/>
    </row>
    <row r="168" spans="1:25">
      <c r="A168" s="380"/>
      <c r="B168" s="380"/>
      <c r="C168" s="380"/>
      <c r="D168" s="381"/>
      <c r="E168" s="381"/>
      <c r="F168" s="381"/>
      <c r="G168" s="380"/>
      <c r="H168" s="380"/>
      <c r="I168" s="380"/>
      <c r="J168" s="380"/>
      <c r="K168" s="380"/>
      <c r="L168" s="380"/>
      <c r="M168" s="380"/>
      <c r="N168" s="380"/>
      <c r="O168" s="380"/>
      <c r="P168" s="380"/>
      <c r="Q168" s="380"/>
      <c r="R168" s="380"/>
      <c r="S168" s="380"/>
      <c r="T168" s="380"/>
      <c r="U168" s="380"/>
      <c r="V168" s="376"/>
      <c r="W168" s="356"/>
      <c r="X168" s="356"/>
      <c r="Y168" s="356"/>
    </row>
    <row r="169" spans="1:25">
      <c r="A169" s="380"/>
      <c r="B169" s="380"/>
      <c r="C169" s="380"/>
      <c r="D169" s="381"/>
      <c r="E169" s="381"/>
      <c r="F169" s="381"/>
      <c r="G169" s="380"/>
      <c r="H169" s="380"/>
      <c r="I169" s="380"/>
      <c r="J169" s="380"/>
      <c r="K169" s="380"/>
      <c r="L169" s="380"/>
      <c r="M169" s="380"/>
      <c r="N169" s="380"/>
      <c r="O169" s="380"/>
      <c r="P169" s="380"/>
      <c r="Q169" s="380"/>
      <c r="R169" s="380"/>
      <c r="S169" s="380"/>
      <c r="T169" s="380"/>
      <c r="U169" s="380"/>
      <c r="V169" s="380"/>
      <c r="W169" s="356"/>
      <c r="X169" s="356"/>
      <c r="Y169" s="356"/>
    </row>
    <row r="170" spans="1:25">
      <c r="A170" s="380"/>
      <c r="B170" s="380"/>
      <c r="C170" s="380"/>
      <c r="D170" s="381"/>
      <c r="E170" s="381"/>
      <c r="F170" s="381"/>
      <c r="G170" s="380"/>
      <c r="H170" s="380"/>
      <c r="I170" s="380"/>
      <c r="J170" s="380"/>
      <c r="K170" s="380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56"/>
      <c r="X170" s="356"/>
      <c r="Y170" s="356"/>
    </row>
    <row r="171" spans="1:25">
      <c r="A171" s="380"/>
      <c r="B171" s="380"/>
      <c r="C171" s="380"/>
      <c r="D171" s="381"/>
      <c r="E171" s="381"/>
      <c r="F171" s="381"/>
      <c r="G171" s="380"/>
      <c r="H171" s="380"/>
      <c r="I171" s="380"/>
      <c r="J171" s="380"/>
      <c r="K171" s="380"/>
      <c r="L171" s="380"/>
      <c r="M171" s="380"/>
      <c r="N171" s="380"/>
      <c r="O171" s="380"/>
      <c r="P171" s="380"/>
      <c r="Q171" s="380"/>
      <c r="R171" s="380"/>
      <c r="S171" s="380"/>
      <c r="T171" s="380"/>
      <c r="U171" s="380"/>
      <c r="V171" s="380"/>
      <c r="W171" s="356"/>
      <c r="X171" s="356"/>
      <c r="Y171" s="356"/>
    </row>
    <row r="172" spans="1:25">
      <c r="A172" s="380"/>
      <c r="B172" s="380"/>
      <c r="C172" s="380"/>
      <c r="D172" s="381"/>
      <c r="E172" s="381"/>
      <c r="F172" s="381"/>
      <c r="G172" s="380"/>
      <c r="H172" s="380"/>
      <c r="I172" s="380"/>
      <c r="J172" s="380"/>
      <c r="K172" s="380"/>
      <c r="L172" s="380"/>
      <c r="M172" s="380"/>
      <c r="N172" s="380"/>
      <c r="O172" s="380"/>
      <c r="P172" s="380"/>
      <c r="Q172" s="380"/>
      <c r="R172" s="380"/>
      <c r="S172" s="380"/>
      <c r="T172" s="380"/>
      <c r="U172" s="380"/>
      <c r="V172" s="380"/>
      <c r="W172" s="356"/>
      <c r="X172" s="356"/>
      <c r="Y172" s="356"/>
    </row>
    <row r="173" spans="1:25">
      <c r="A173" s="380"/>
      <c r="B173" s="380"/>
      <c r="C173" s="380"/>
      <c r="D173" s="381"/>
      <c r="E173" s="381"/>
      <c r="F173" s="381"/>
      <c r="G173" s="380"/>
      <c r="H173" s="380"/>
      <c r="I173" s="380"/>
      <c r="J173" s="380"/>
      <c r="K173" s="380"/>
      <c r="L173" s="380"/>
      <c r="M173" s="380"/>
      <c r="N173" s="380"/>
      <c r="O173" s="380"/>
      <c r="P173" s="380"/>
      <c r="Q173" s="380"/>
      <c r="R173" s="380"/>
      <c r="S173" s="380"/>
      <c r="T173" s="380"/>
      <c r="U173" s="380"/>
      <c r="V173" s="380"/>
      <c r="W173" s="356"/>
      <c r="X173" s="356"/>
      <c r="Y173" s="356"/>
    </row>
    <row r="174" spans="1:25">
      <c r="A174" s="380"/>
      <c r="B174" s="380"/>
      <c r="C174" s="380"/>
      <c r="D174" s="381"/>
      <c r="E174" s="381"/>
      <c r="F174" s="381"/>
      <c r="G174" s="380"/>
      <c r="H174" s="380"/>
      <c r="I174" s="380"/>
      <c r="J174" s="380"/>
      <c r="K174" s="380"/>
      <c r="L174" s="380"/>
      <c r="M174" s="380"/>
      <c r="N174" s="380"/>
      <c r="O174" s="380"/>
      <c r="P174" s="380"/>
      <c r="Q174" s="380"/>
      <c r="R174" s="380"/>
      <c r="S174" s="380"/>
      <c r="T174" s="380"/>
      <c r="U174" s="380"/>
      <c r="V174" s="380"/>
      <c r="W174" s="356"/>
      <c r="X174" s="356"/>
      <c r="Y174" s="356"/>
    </row>
    <row r="175" spans="1:25">
      <c r="A175" s="380"/>
      <c r="B175" s="380"/>
      <c r="C175" s="380"/>
      <c r="D175" s="381"/>
      <c r="E175" s="381"/>
      <c r="F175" s="381"/>
      <c r="G175" s="380"/>
      <c r="H175" s="380"/>
      <c r="I175" s="380"/>
      <c r="J175" s="380"/>
      <c r="K175" s="380"/>
      <c r="L175" s="380"/>
      <c r="M175" s="380"/>
      <c r="N175" s="380"/>
      <c r="O175" s="380"/>
      <c r="P175" s="380"/>
      <c r="Q175" s="380"/>
      <c r="R175" s="380"/>
      <c r="S175" s="380"/>
      <c r="T175" s="380"/>
      <c r="U175" s="380"/>
      <c r="V175" s="380"/>
      <c r="W175" s="356"/>
      <c r="X175" s="356"/>
      <c r="Y175" s="356"/>
    </row>
    <row r="176" spans="1:25">
      <c r="A176" s="380"/>
      <c r="B176" s="380"/>
      <c r="C176" s="380"/>
      <c r="D176" s="381"/>
      <c r="E176" s="381"/>
      <c r="F176" s="381"/>
      <c r="G176" s="380"/>
      <c r="H176" s="380"/>
      <c r="I176" s="380"/>
      <c r="J176" s="380"/>
      <c r="K176" s="380"/>
      <c r="L176" s="380"/>
      <c r="M176" s="380"/>
      <c r="N176" s="380"/>
      <c r="O176" s="380"/>
      <c r="P176" s="380"/>
      <c r="Q176" s="380"/>
      <c r="R176" s="380"/>
      <c r="S176" s="380"/>
      <c r="T176" s="380"/>
      <c r="U176" s="380"/>
      <c r="V176" s="380"/>
      <c r="W176" s="356"/>
      <c r="X176" s="356"/>
      <c r="Y176" s="356"/>
    </row>
    <row r="177" spans="1:25">
      <c r="A177" s="380"/>
      <c r="B177" s="380"/>
      <c r="C177" s="380"/>
      <c r="D177" s="381"/>
      <c r="E177" s="381"/>
      <c r="F177" s="381"/>
      <c r="G177" s="380"/>
      <c r="H177" s="380"/>
      <c r="I177" s="380"/>
      <c r="J177" s="380"/>
      <c r="K177" s="380"/>
      <c r="L177" s="380"/>
      <c r="M177" s="380"/>
      <c r="N177" s="380"/>
      <c r="O177" s="380"/>
      <c r="P177" s="380"/>
      <c r="Q177" s="380"/>
      <c r="R177" s="380"/>
      <c r="S177" s="380"/>
      <c r="T177" s="380"/>
      <c r="U177" s="380"/>
      <c r="V177" s="380"/>
      <c r="W177" s="356"/>
      <c r="X177" s="356"/>
      <c r="Y177" s="356"/>
    </row>
    <row r="178" spans="1:25">
      <c r="A178" s="380"/>
      <c r="B178" s="380"/>
      <c r="C178" s="380"/>
      <c r="D178" s="381"/>
      <c r="E178" s="381"/>
      <c r="F178" s="381"/>
      <c r="G178" s="380"/>
      <c r="H178" s="380"/>
      <c r="I178" s="380"/>
      <c r="J178" s="380"/>
      <c r="K178" s="380"/>
      <c r="L178" s="380"/>
      <c r="M178" s="380"/>
      <c r="N178" s="380"/>
      <c r="O178" s="380"/>
      <c r="P178" s="380"/>
      <c r="Q178" s="380"/>
      <c r="R178" s="380"/>
      <c r="S178" s="380"/>
      <c r="T178" s="380"/>
      <c r="U178" s="380"/>
      <c r="V178" s="380"/>
      <c r="W178" s="356"/>
      <c r="X178" s="356"/>
      <c r="Y178" s="356"/>
    </row>
    <row r="179" spans="1:25">
      <c r="A179" s="380"/>
      <c r="B179" s="380"/>
      <c r="C179" s="380"/>
      <c r="D179" s="381"/>
      <c r="E179" s="381"/>
      <c r="F179" s="381"/>
      <c r="G179" s="380"/>
      <c r="H179" s="380"/>
      <c r="I179" s="380"/>
      <c r="J179" s="380"/>
      <c r="K179" s="380"/>
      <c r="L179" s="380"/>
      <c r="M179" s="380"/>
      <c r="N179" s="380"/>
      <c r="O179" s="380"/>
      <c r="P179" s="380"/>
      <c r="Q179" s="380"/>
      <c r="R179" s="380"/>
      <c r="S179" s="380"/>
      <c r="T179" s="380"/>
      <c r="U179" s="380"/>
      <c r="V179" s="380"/>
      <c r="W179" s="356"/>
      <c r="X179" s="356"/>
      <c r="Y179" s="356"/>
    </row>
    <row r="180" spans="1:25">
      <c r="A180" s="380"/>
      <c r="B180" s="380"/>
      <c r="C180" s="380"/>
      <c r="D180" s="381"/>
      <c r="E180" s="381"/>
      <c r="F180" s="381"/>
      <c r="G180" s="380"/>
      <c r="H180" s="380"/>
      <c r="I180" s="380"/>
      <c r="J180" s="380"/>
      <c r="K180" s="380"/>
      <c r="L180" s="380"/>
      <c r="M180" s="380"/>
      <c r="N180" s="380"/>
      <c r="O180" s="380"/>
      <c r="P180" s="380"/>
      <c r="Q180" s="380"/>
      <c r="R180" s="380"/>
      <c r="S180" s="380"/>
      <c r="T180" s="380"/>
      <c r="U180" s="380"/>
      <c r="V180" s="380"/>
      <c r="W180" s="356"/>
      <c r="X180" s="356"/>
      <c r="Y180" s="356"/>
    </row>
    <row r="181" spans="1:25">
      <c r="A181" s="380"/>
      <c r="B181" s="380"/>
      <c r="C181" s="380"/>
      <c r="D181" s="381"/>
      <c r="E181" s="381"/>
      <c r="F181" s="381"/>
      <c r="G181" s="380"/>
      <c r="H181" s="380"/>
      <c r="I181" s="380"/>
      <c r="J181" s="380"/>
      <c r="K181" s="380"/>
      <c r="L181" s="380"/>
      <c r="M181" s="380"/>
      <c r="N181" s="380"/>
      <c r="O181" s="380"/>
      <c r="P181" s="380"/>
      <c r="Q181" s="380"/>
      <c r="R181" s="380"/>
      <c r="S181" s="380"/>
      <c r="T181" s="380"/>
      <c r="U181" s="380"/>
      <c r="V181" s="380"/>
      <c r="W181" s="356"/>
      <c r="X181" s="356"/>
      <c r="Y181" s="356"/>
    </row>
    <row r="182" spans="1:25">
      <c r="A182" s="380"/>
      <c r="B182" s="380"/>
      <c r="C182" s="380"/>
      <c r="D182" s="381"/>
      <c r="E182" s="381"/>
      <c r="F182" s="381"/>
      <c r="G182" s="380"/>
      <c r="H182" s="380"/>
      <c r="I182" s="380"/>
      <c r="J182" s="380"/>
      <c r="K182" s="380"/>
      <c r="L182" s="380"/>
      <c r="M182" s="380"/>
      <c r="N182" s="380"/>
      <c r="O182" s="380"/>
      <c r="P182" s="380"/>
      <c r="Q182" s="380"/>
      <c r="R182" s="380"/>
      <c r="S182" s="380"/>
      <c r="T182" s="380"/>
      <c r="U182" s="380"/>
      <c r="V182" s="380"/>
      <c r="W182" s="356"/>
      <c r="X182" s="356"/>
      <c r="Y182" s="356"/>
    </row>
    <row r="183" spans="1:25">
      <c r="A183" s="380"/>
      <c r="B183" s="380"/>
      <c r="C183" s="380"/>
      <c r="D183" s="381"/>
      <c r="E183" s="381"/>
      <c r="F183" s="381"/>
      <c r="G183" s="380"/>
      <c r="H183" s="380"/>
      <c r="I183" s="380"/>
      <c r="J183" s="380"/>
      <c r="K183" s="380"/>
      <c r="L183" s="380"/>
      <c r="M183" s="380"/>
      <c r="N183" s="380"/>
      <c r="O183" s="380"/>
      <c r="P183" s="380"/>
      <c r="Q183" s="380"/>
      <c r="R183" s="380"/>
      <c r="S183" s="380"/>
      <c r="T183" s="380"/>
      <c r="U183" s="380"/>
      <c r="V183" s="380"/>
      <c r="W183" s="356"/>
      <c r="X183" s="356"/>
      <c r="Y183" s="356"/>
    </row>
    <row r="184" spans="1:25">
      <c r="A184" s="380"/>
      <c r="B184" s="380"/>
      <c r="C184" s="380"/>
      <c r="D184" s="381"/>
      <c r="E184" s="381"/>
      <c r="F184" s="381"/>
      <c r="G184" s="380"/>
      <c r="H184" s="380"/>
      <c r="I184" s="380"/>
      <c r="J184" s="380"/>
      <c r="K184" s="380"/>
      <c r="L184" s="380"/>
      <c r="M184" s="380"/>
      <c r="N184" s="380"/>
      <c r="O184" s="380"/>
      <c r="P184" s="380"/>
      <c r="Q184" s="380"/>
      <c r="R184" s="380"/>
      <c r="S184" s="380"/>
      <c r="T184" s="380"/>
      <c r="U184" s="380"/>
      <c r="V184" s="380"/>
      <c r="W184" s="356"/>
      <c r="X184" s="356"/>
      <c r="Y184" s="356"/>
    </row>
    <row r="185" spans="1:25">
      <c r="A185" s="380"/>
      <c r="B185" s="380"/>
      <c r="C185" s="380"/>
      <c r="D185" s="381"/>
      <c r="E185" s="381"/>
      <c r="F185" s="381"/>
      <c r="G185" s="380"/>
      <c r="H185" s="380"/>
      <c r="I185" s="380"/>
      <c r="J185" s="380"/>
      <c r="K185" s="380"/>
      <c r="L185" s="380"/>
      <c r="M185" s="380"/>
      <c r="N185" s="380"/>
      <c r="O185" s="380"/>
      <c r="P185" s="380"/>
      <c r="Q185" s="380"/>
      <c r="R185" s="380"/>
      <c r="S185" s="380"/>
      <c r="T185" s="380"/>
      <c r="U185" s="380"/>
      <c r="V185" s="380"/>
      <c r="W185" s="356"/>
      <c r="X185" s="356"/>
      <c r="Y185" s="356"/>
    </row>
    <row r="186" spans="1:25">
      <c r="A186" s="380"/>
      <c r="B186" s="380"/>
      <c r="C186" s="380"/>
      <c r="D186" s="381"/>
      <c r="E186" s="381"/>
      <c r="F186" s="381"/>
      <c r="G186" s="380"/>
      <c r="H186" s="380"/>
      <c r="I186" s="380"/>
      <c r="J186" s="380"/>
      <c r="K186" s="380"/>
      <c r="L186" s="380"/>
      <c r="M186" s="380"/>
      <c r="N186" s="380"/>
      <c r="O186" s="380"/>
      <c r="P186" s="380"/>
      <c r="Q186" s="380"/>
      <c r="R186" s="380"/>
      <c r="S186" s="380"/>
      <c r="T186" s="380"/>
      <c r="U186" s="380"/>
      <c r="V186" s="380"/>
      <c r="W186" s="356"/>
      <c r="X186" s="356"/>
      <c r="Y186" s="356"/>
    </row>
    <row r="187" spans="1:25">
      <c r="A187" s="380"/>
      <c r="B187" s="380"/>
      <c r="C187" s="380"/>
      <c r="D187" s="381"/>
      <c r="E187" s="381"/>
      <c r="F187" s="381"/>
      <c r="G187" s="380"/>
      <c r="H187" s="380"/>
      <c r="I187" s="380"/>
      <c r="J187" s="380"/>
      <c r="K187" s="380"/>
      <c r="L187" s="380"/>
      <c r="M187" s="380"/>
      <c r="N187" s="380"/>
      <c r="O187" s="380"/>
      <c r="P187" s="380"/>
      <c r="Q187" s="380"/>
      <c r="R187" s="380"/>
      <c r="S187" s="380"/>
      <c r="T187" s="380"/>
      <c r="U187" s="380"/>
      <c r="V187" s="380"/>
      <c r="W187" s="356"/>
      <c r="X187" s="356"/>
      <c r="Y187" s="356"/>
    </row>
    <row r="188" spans="1:25">
      <c r="A188" s="380"/>
      <c r="B188" s="380"/>
      <c r="C188" s="380"/>
      <c r="D188" s="381"/>
      <c r="E188" s="381"/>
      <c r="F188" s="381"/>
      <c r="G188" s="380"/>
      <c r="H188" s="380"/>
      <c r="I188" s="380"/>
      <c r="J188" s="380"/>
      <c r="K188" s="380"/>
      <c r="L188" s="380"/>
      <c r="M188" s="380"/>
      <c r="N188" s="380"/>
      <c r="O188" s="380"/>
      <c r="P188" s="380"/>
      <c r="Q188" s="380"/>
      <c r="R188" s="380"/>
      <c r="S188" s="380"/>
      <c r="T188" s="380"/>
      <c r="U188" s="380"/>
      <c r="V188" s="380"/>
      <c r="W188" s="356"/>
      <c r="X188" s="356"/>
      <c r="Y188" s="356"/>
    </row>
    <row r="189" spans="1:25">
      <c r="A189" s="380"/>
      <c r="B189" s="380"/>
      <c r="C189" s="380"/>
      <c r="D189" s="381"/>
      <c r="E189" s="381"/>
      <c r="F189" s="381"/>
      <c r="G189" s="380"/>
      <c r="H189" s="380"/>
      <c r="I189" s="380"/>
      <c r="J189" s="380"/>
      <c r="K189" s="380"/>
      <c r="L189" s="380"/>
      <c r="M189" s="380"/>
      <c r="N189" s="380"/>
      <c r="O189" s="380"/>
      <c r="P189" s="380"/>
      <c r="Q189" s="380"/>
      <c r="R189" s="380"/>
      <c r="S189" s="380"/>
      <c r="T189" s="380"/>
      <c r="U189" s="380"/>
      <c r="V189" s="380"/>
      <c r="W189" s="356"/>
      <c r="X189" s="356"/>
      <c r="Y189" s="356"/>
    </row>
    <row r="190" spans="1:25">
      <c r="A190" s="380"/>
      <c r="B190" s="380"/>
      <c r="C190" s="380"/>
      <c r="D190" s="381"/>
      <c r="E190" s="381"/>
      <c r="F190" s="381"/>
      <c r="G190" s="380"/>
      <c r="H190" s="380"/>
      <c r="I190" s="380"/>
      <c r="J190" s="380"/>
      <c r="K190" s="380"/>
      <c r="L190" s="380"/>
      <c r="M190" s="380"/>
      <c r="N190" s="380"/>
      <c r="O190" s="380"/>
      <c r="P190" s="380"/>
      <c r="Q190" s="380"/>
      <c r="R190" s="380"/>
      <c r="S190" s="380"/>
      <c r="T190" s="380"/>
      <c r="U190" s="380"/>
      <c r="V190" s="380"/>
      <c r="W190" s="356"/>
      <c r="X190" s="356"/>
      <c r="Y190" s="356"/>
    </row>
    <row r="191" spans="1:25">
      <c r="A191" s="380"/>
      <c r="B191" s="380"/>
      <c r="C191" s="380"/>
      <c r="D191" s="381"/>
      <c r="E191" s="381"/>
      <c r="F191" s="381"/>
      <c r="G191" s="380"/>
      <c r="H191" s="380"/>
      <c r="I191" s="380"/>
      <c r="J191" s="380"/>
      <c r="K191" s="380"/>
      <c r="L191" s="380"/>
      <c r="M191" s="380"/>
      <c r="N191" s="380"/>
      <c r="O191" s="380"/>
      <c r="P191" s="380"/>
      <c r="Q191" s="380"/>
      <c r="R191" s="380"/>
      <c r="S191" s="380"/>
      <c r="T191" s="380"/>
      <c r="U191" s="380"/>
      <c r="V191" s="380"/>
      <c r="W191" s="356"/>
      <c r="X191" s="356"/>
      <c r="Y191" s="356"/>
    </row>
    <row r="192" spans="1:25">
      <c r="A192" s="380"/>
      <c r="B192" s="380"/>
      <c r="C192" s="380"/>
      <c r="D192" s="381"/>
      <c r="E192" s="381"/>
      <c r="F192" s="381"/>
      <c r="G192" s="380"/>
      <c r="H192" s="380"/>
      <c r="I192" s="380"/>
      <c r="J192" s="380"/>
      <c r="K192" s="380"/>
      <c r="L192" s="380"/>
      <c r="M192" s="380"/>
      <c r="N192" s="380"/>
      <c r="O192" s="380"/>
      <c r="P192" s="380"/>
      <c r="Q192" s="380"/>
      <c r="R192" s="380"/>
      <c r="S192" s="380"/>
      <c r="T192" s="380"/>
      <c r="U192" s="380"/>
      <c r="V192" s="380"/>
      <c r="W192" s="356"/>
      <c r="X192" s="356"/>
      <c r="Y192" s="356"/>
    </row>
    <row r="193" spans="1:25">
      <c r="A193" s="380"/>
      <c r="B193" s="380"/>
      <c r="C193" s="380"/>
      <c r="D193" s="381"/>
      <c r="E193" s="381"/>
      <c r="F193" s="381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0"/>
      <c r="R193" s="380"/>
      <c r="S193" s="380"/>
      <c r="T193" s="380"/>
      <c r="U193" s="380"/>
      <c r="V193" s="380"/>
      <c r="W193" s="356"/>
      <c r="X193" s="356"/>
      <c r="Y193" s="356"/>
    </row>
    <row r="194" spans="1:25">
      <c r="A194" s="380"/>
      <c r="B194" s="380"/>
      <c r="C194" s="380"/>
      <c r="D194" s="381"/>
      <c r="E194" s="381"/>
      <c r="F194" s="381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80"/>
      <c r="T194" s="380"/>
      <c r="U194" s="380"/>
      <c r="V194" s="380"/>
      <c r="W194" s="356"/>
      <c r="X194" s="356"/>
      <c r="Y194" s="356"/>
    </row>
    <row r="195" spans="1:25">
      <c r="A195" s="380"/>
      <c r="B195" s="380"/>
      <c r="C195" s="380"/>
      <c r="D195" s="381"/>
      <c r="E195" s="381"/>
      <c r="F195" s="381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80"/>
      <c r="T195" s="380"/>
      <c r="U195" s="380"/>
      <c r="V195" s="380"/>
      <c r="W195" s="356"/>
      <c r="X195" s="356"/>
      <c r="Y195" s="356"/>
    </row>
    <row r="196" spans="1:25">
      <c r="A196" s="380"/>
      <c r="B196" s="380"/>
      <c r="C196" s="380"/>
      <c r="D196" s="381"/>
      <c r="E196" s="381"/>
      <c r="F196" s="381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80"/>
      <c r="T196" s="380"/>
      <c r="U196" s="380"/>
      <c r="V196" s="380"/>
      <c r="W196" s="356"/>
      <c r="X196" s="356"/>
      <c r="Y196" s="356"/>
    </row>
    <row r="197" spans="1:25">
      <c r="A197" s="380"/>
      <c r="B197" s="380"/>
      <c r="C197" s="380"/>
      <c r="D197" s="381"/>
      <c r="E197" s="381"/>
      <c r="F197" s="381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0"/>
      <c r="R197" s="380"/>
      <c r="S197" s="380"/>
      <c r="T197" s="380"/>
      <c r="U197" s="380"/>
      <c r="V197" s="380"/>
      <c r="W197" s="356"/>
      <c r="X197" s="356"/>
      <c r="Y197" s="356"/>
    </row>
    <row r="198" spans="1:25">
      <c r="A198" s="380"/>
      <c r="B198" s="380"/>
      <c r="C198" s="380"/>
      <c r="D198" s="381"/>
      <c r="E198" s="381"/>
      <c r="F198" s="381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80"/>
      <c r="T198" s="380"/>
      <c r="U198" s="380"/>
      <c r="V198" s="380"/>
    </row>
    <row r="199" spans="1:25">
      <c r="A199" s="380"/>
      <c r="B199" s="380"/>
      <c r="C199" s="380"/>
      <c r="D199" s="381"/>
      <c r="E199" s="381"/>
      <c r="F199" s="381"/>
      <c r="G199" s="380"/>
      <c r="H199" s="380"/>
      <c r="I199" s="380"/>
      <c r="J199" s="380"/>
      <c r="K199" s="380"/>
      <c r="L199" s="380"/>
      <c r="M199" s="380"/>
      <c r="N199" s="380"/>
      <c r="O199" s="380"/>
      <c r="P199" s="380"/>
      <c r="Q199" s="380"/>
      <c r="R199" s="380"/>
      <c r="S199" s="380"/>
      <c r="T199" s="380"/>
      <c r="U199" s="380"/>
      <c r="V199" s="380"/>
    </row>
    <row r="200" spans="1:25">
      <c r="A200" s="380"/>
      <c r="B200" s="380"/>
      <c r="C200" s="380"/>
      <c r="D200" s="381"/>
      <c r="E200" s="381"/>
      <c r="F200" s="381"/>
      <c r="G200" s="380"/>
      <c r="H200" s="380"/>
      <c r="I200" s="380"/>
      <c r="J200" s="380"/>
      <c r="K200" s="380"/>
      <c r="L200" s="380"/>
      <c r="M200" s="380"/>
      <c r="N200" s="380"/>
      <c r="O200" s="380"/>
      <c r="P200" s="380"/>
      <c r="Q200" s="380"/>
      <c r="R200" s="380"/>
      <c r="S200" s="380"/>
      <c r="T200" s="380"/>
      <c r="U200" s="380"/>
      <c r="V200" s="380"/>
    </row>
    <row r="201" spans="1:25">
      <c r="A201" s="380"/>
      <c r="B201" s="380"/>
      <c r="C201" s="380"/>
      <c r="D201" s="381"/>
      <c r="E201" s="381"/>
      <c r="F201" s="381"/>
      <c r="G201" s="380"/>
      <c r="H201" s="380"/>
      <c r="I201" s="380"/>
      <c r="J201" s="380"/>
      <c r="K201" s="380"/>
      <c r="L201" s="380"/>
      <c r="M201" s="380"/>
      <c r="N201" s="380"/>
      <c r="O201" s="380"/>
      <c r="P201" s="380"/>
      <c r="Q201" s="380"/>
      <c r="R201" s="380"/>
      <c r="S201" s="380"/>
      <c r="T201" s="380"/>
      <c r="U201" s="380"/>
      <c r="V201" s="380"/>
    </row>
    <row r="202" spans="1:25">
      <c r="A202" s="380"/>
      <c r="B202" s="380"/>
      <c r="C202" s="380"/>
      <c r="D202" s="381"/>
      <c r="E202" s="381"/>
      <c r="F202" s="381"/>
      <c r="G202" s="380"/>
      <c r="H202" s="380"/>
      <c r="I202" s="380"/>
      <c r="J202" s="380"/>
      <c r="K202" s="380"/>
      <c r="L202" s="380"/>
      <c r="M202" s="380"/>
      <c r="N202" s="380"/>
      <c r="O202" s="380"/>
      <c r="P202" s="380"/>
      <c r="Q202" s="380"/>
      <c r="R202" s="380"/>
      <c r="S202" s="380"/>
      <c r="T202" s="380"/>
      <c r="U202" s="380"/>
      <c r="V202" s="380"/>
    </row>
    <row r="203" spans="1:25">
      <c r="A203" s="380"/>
      <c r="B203" s="380"/>
      <c r="C203" s="380"/>
      <c r="D203" s="381"/>
      <c r="E203" s="381"/>
      <c r="F203" s="381"/>
      <c r="G203" s="380"/>
      <c r="H203" s="380"/>
      <c r="I203" s="380"/>
      <c r="J203" s="380"/>
      <c r="K203" s="380"/>
      <c r="L203" s="380"/>
      <c r="M203" s="380"/>
      <c r="N203" s="380"/>
      <c r="O203" s="380"/>
      <c r="P203" s="380"/>
      <c r="Q203" s="380"/>
      <c r="R203" s="380"/>
      <c r="S203" s="380"/>
      <c r="T203" s="380"/>
      <c r="U203" s="380"/>
      <c r="V203" s="380"/>
    </row>
    <row r="204" spans="1:25">
      <c r="A204" s="380"/>
      <c r="B204" s="380"/>
      <c r="C204" s="380"/>
      <c r="D204" s="381"/>
      <c r="E204" s="381"/>
      <c r="F204" s="381"/>
      <c r="G204" s="380"/>
      <c r="H204" s="380"/>
      <c r="I204" s="380"/>
      <c r="J204" s="380"/>
      <c r="K204" s="380"/>
      <c r="L204" s="380"/>
      <c r="M204" s="380"/>
      <c r="N204" s="380"/>
      <c r="O204" s="380"/>
      <c r="P204" s="380"/>
      <c r="Q204" s="380"/>
      <c r="R204" s="380"/>
      <c r="S204" s="380"/>
      <c r="T204" s="380"/>
      <c r="U204" s="380"/>
      <c r="V204" s="380"/>
    </row>
    <row r="205" spans="1:25">
      <c r="A205" s="380"/>
      <c r="B205" s="380"/>
      <c r="C205" s="380"/>
      <c r="D205" s="381"/>
      <c r="E205" s="381"/>
      <c r="F205" s="381"/>
      <c r="G205" s="380"/>
      <c r="H205" s="380"/>
      <c r="I205" s="380"/>
      <c r="J205" s="380"/>
      <c r="K205" s="380"/>
      <c r="L205" s="380"/>
      <c r="M205" s="380"/>
      <c r="N205" s="380"/>
      <c r="O205" s="380"/>
      <c r="P205" s="380"/>
      <c r="Q205" s="380"/>
      <c r="R205" s="380"/>
      <c r="S205" s="380"/>
      <c r="T205" s="380"/>
      <c r="U205" s="380"/>
      <c r="V205" s="380"/>
    </row>
    <row r="206" spans="1:25">
      <c r="A206" s="380"/>
      <c r="B206" s="380"/>
      <c r="C206" s="380"/>
      <c r="D206" s="381"/>
      <c r="E206" s="381"/>
      <c r="F206" s="381"/>
      <c r="G206" s="380"/>
      <c r="H206" s="380"/>
      <c r="I206" s="380"/>
      <c r="J206" s="380"/>
      <c r="K206" s="380"/>
      <c r="L206" s="380"/>
      <c r="M206" s="380"/>
      <c r="N206" s="380"/>
      <c r="O206" s="380"/>
      <c r="P206" s="380"/>
      <c r="Q206" s="380"/>
      <c r="R206" s="380"/>
      <c r="S206" s="380"/>
      <c r="T206" s="380"/>
      <c r="U206" s="380"/>
      <c r="V206" s="380"/>
    </row>
    <row r="207" spans="1:25">
      <c r="A207" s="380"/>
      <c r="B207" s="380"/>
      <c r="C207" s="380"/>
      <c r="D207" s="381"/>
      <c r="E207" s="381"/>
      <c r="F207" s="381"/>
      <c r="G207" s="380"/>
      <c r="H207" s="380"/>
      <c r="I207" s="380"/>
      <c r="J207" s="380"/>
      <c r="K207" s="380"/>
      <c r="L207" s="380"/>
      <c r="M207" s="380"/>
      <c r="N207" s="380"/>
      <c r="O207" s="380"/>
      <c r="P207" s="380"/>
      <c r="Q207" s="380"/>
      <c r="R207" s="380"/>
      <c r="S207" s="380"/>
      <c r="T207" s="380"/>
      <c r="U207" s="380"/>
      <c r="V207" s="380"/>
    </row>
    <row r="208" spans="1:25">
      <c r="A208" s="380"/>
      <c r="B208" s="380"/>
      <c r="C208" s="380"/>
      <c r="D208" s="381"/>
      <c r="E208" s="381"/>
      <c r="F208" s="381"/>
      <c r="G208" s="380"/>
      <c r="H208" s="380"/>
      <c r="I208" s="380"/>
      <c r="J208" s="380"/>
      <c r="K208" s="380"/>
      <c r="L208" s="380"/>
      <c r="M208" s="380"/>
      <c r="N208" s="380"/>
      <c r="O208" s="380"/>
      <c r="P208" s="380"/>
      <c r="Q208" s="380"/>
      <c r="R208" s="380"/>
      <c r="S208" s="380"/>
      <c r="T208" s="380"/>
      <c r="U208" s="380"/>
      <c r="V208" s="380"/>
    </row>
    <row r="209" spans="1:22">
      <c r="A209" s="380"/>
      <c r="B209" s="380"/>
      <c r="C209" s="380"/>
      <c r="D209" s="381"/>
      <c r="E209" s="381"/>
      <c r="F209" s="381"/>
      <c r="G209" s="380"/>
      <c r="H209" s="380"/>
      <c r="I209" s="380"/>
      <c r="J209" s="380"/>
      <c r="K209" s="380"/>
      <c r="L209" s="380"/>
      <c r="M209" s="380"/>
      <c r="N209" s="380"/>
      <c r="O209" s="380"/>
      <c r="P209" s="380"/>
      <c r="Q209" s="380"/>
      <c r="R209" s="380"/>
      <c r="S209" s="380"/>
      <c r="T209" s="380"/>
      <c r="U209" s="380"/>
      <c r="V209" s="380"/>
    </row>
    <row r="210" spans="1:22">
      <c r="A210" s="380"/>
      <c r="B210" s="380"/>
      <c r="C210" s="380"/>
      <c r="D210" s="381"/>
      <c r="E210" s="381"/>
      <c r="F210" s="381"/>
      <c r="G210" s="380"/>
      <c r="H210" s="380"/>
      <c r="I210" s="380"/>
      <c r="J210" s="380"/>
      <c r="K210" s="380"/>
      <c r="L210" s="380"/>
      <c r="M210" s="380"/>
      <c r="N210" s="380"/>
      <c r="O210" s="380"/>
      <c r="P210" s="380"/>
      <c r="Q210" s="380"/>
      <c r="R210" s="380"/>
      <c r="S210" s="380"/>
      <c r="T210" s="380"/>
      <c r="U210" s="380"/>
      <c r="V210" s="380"/>
    </row>
    <row r="211" spans="1:22">
      <c r="A211" s="380"/>
      <c r="B211" s="380"/>
      <c r="C211" s="380"/>
      <c r="D211" s="381"/>
      <c r="E211" s="381"/>
      <c r="F211" s="381"/>
      <c r="G211" s="380"/>
      <c r="H211" s="380"/>
      <c r="I211" s="380"/>
      <c r="J211" s="380"/>
      <c r="K211" s="380"/>
      <c r="L211" s="380"/>
      <c r="M211" s="380"/>
      <c r="N211" s="380"/>
      <c r="O211" s="380"/>
      <c r="P211" s="380"/>
      <c r="Q211" s="380"/>
      <c r="R211" s="380"/>
      <c r="S211" s="380"/>
      <c r="T211" s="380"/>
      <c r="U211" s="380"/>
      <c r="V211" s="380"/>
    </row>
    <row r="212" spans="1:22">
      <c r="A212" s="380"/>
      <c r="B212" s="380"/>
      <c r="C212" s="380"/>
      <c r="D212" s="381"/>
      <c r="E212" s="381"/>
      <c r="F212" s="381"/>
      <c r="G212" s="380"/>
      <c r="H212" s="380"/>
      <c r="I212" s="380"/>
      <c r="J212" s="380"/>
      <c r="K212" s="380"/>
      <c r="L212" s="380"/>
      <c r="M212" s="380"/>
      <c r="N212" s="380"/>
      <c r="O212" s="380"/>
      <c r="P212" s="380"/>
      <c r="Q212" s="380"/>
      <c r="R212" s="380"/>
      <c r="S212" s="380"/>
      <c r="T212" s="380"/>
      <c r="U212" s="380"/>
      <c r="V212" s="380"/>
    </row>
    <row r="213" spans="1:22">
      <c r="A213" s="380"/>
      <c r="B213" s="380"/>
      <c r="C213" s="380"/>
      <c r="D213" s="381"/>
      <c r="E213" s="381"/>
      <c r="F213" s="381"/>
      <c r="G213" s="380"/>
      <c r="H213" s="380"/>
      <c r="I213" s="380"/>
      <c r="J213" s="380"/>
      <c r="K213" s="380"/>
      <c r="L213" s="380"/>
      <c r="M213" s="380"/>
      <c r="N213" s="380"/>
      <c r="O213" s="380"/>
      <c r="P213" s="380"/>
      <c r="Q213" s="380"/>
      <c r="R213" s="380"/>
      <c r="S213" s="380"/>
      <c r="T213" s="380"/>
      <c r="U213" s="380"/>
      <c r="V213" s="380"/>
    </row>
    <row r="214" spans="1:22">
      <c r="A214" s="380"/>
      <c r="B214" s="380"/>
      <c r="C214" s="380"/>
      <c r="D214" s="381"/>
      <c r="E214" s="381"/>
      <c r="F214" s="381"/>
      <c r="G214" s="380"/>
      <c r="H214" s="380"/>
      <c r="I214" s="380"/>
      <c r="J214" s="380"/>
      <c r="K214" s="380"/>
      <c r="L214" s="380"/>
      <c r="M214" s="380"/>
      <c r="N214" s="380"/>
      <c r="O214" s="380"/>
      <c r="P214" s="380"/>
      <c r="Q214" s="380"/>
      <c r="R214" s="380"/>
      <c r="S214" s="380"/>
      <c r="T214" s="380"/>
      <c r="U214" s="380"/>
      <c r="V214" s="380"/>
    </row>
    <row r="215" spans="1:22">
      <c r="A215" s="380"/>
      <c r="B215" s="380"/>
      <c r="C215" s="380"/>
      <c r="D215" s="381"/>
      <c r="E215" s="381"/>
      <c r="F215" s="381"/>
      <c r="G215" s="380"/>
      <c r="H215" s="380"/>
      <c r="I215" s="380"/>
      <c r="J215" s="380"/>
      <c r="K215" s="380"/>
      <c r="L215" s="380"/>
      <c r="M215" s="380"/>
      <c r="N215" s="380"/>
      <c r="O215" s="380"/>
      <c r="P215" s="380"/>
      <c r="Q215" s="380"/>
      <c r="R215" s="380"/>
      <c r="S215" s="380"/>
      <c r="T215" s="380"/>
      <c r="U215" s="380"/>
      <c r="V215" s="380"/>
    </row>
    <row r="216" spans="1:22">
      <c r="A216" s="380"/>
      <c r="B216" s="380"/>
      <c r="C216" s="380"/>
      <c r="D216" s="381"/>
      <c r="E216" s="381"/>
      <c r="F216" s="381"/>
      <c r="G216" s="380"/>
      <c r="H216" s="380"/>
      <c r="I216" s="380"/>
      <c r="J216" s="380"/>
      <c r="K216" s="380"/>
      <c r="L216" s="380"/>
      <c r="M216" s="380"/>
      <c r="N216" s="380"/>
      <c r="O216" s="380"/>
      <c r="P216" s="380"/>
      <c r="Q216" s="380"/>
      <c r="R216" s="380"/>
      <c r="S216" s="380"/>
      <c r="T216" s="380"/>
      <c r="U216" s="380"/>
      <c r="V216" s="380"/>
    </row>
    <row r="217" spans="1:22">
      <c r="A217" s="380"/>
      <c r="B217" s="380"/>
      <c r="C217" s="380"/>
      <c r="D217" s="381"/>
      <c r="E217" s="381"/>
      <c r="F217" s="381"/>
      <c r="G217" s="380"/>
      <c r="H217" s="380"/>
      <c r="I217" s="380"/>
      <c r="J217" s="380"/>
      <c r="K217" s="380"/>
      <c r="L217" s="380"/>
      <c r="M217" s="380"/>
      <c r="N217" s="380"/>
      <c r="O217" s="380"/>
      <c r="P217" s="380"/>
      <c r="Q217" s="380"/>
      <c r="R217" s="380"/>
      <c r="S217" s="380"/>
      <c r="T217" s="380"/>
      <c r="U217" s="380"/>
      <c r="V217" s="380"/>
    </row>
    <row r="218" spans="1:22">
      <c r="A218" s="380"/>
      <c r="B218" s="380"/>
      <c r="C218" s="380"/>
      <c r="D218" s="381"/>
      <c r="E218" s="381"/>
      <c r="F218" s="381"/>
      <c r="G218" s="380"/>
      <c r="H218" s="380"/>
      <c r="I218" s="380"/>
      <c r="J218" s="380"/>
      <c r="K218" s="380"/>
      <c r="L218" s="380"/>
      <c r="M218" s="380"/>
      <c r="N218" s="380"/>
      <c r="O218" s="380"/>
      <c r="P218" s="380"/>
      <c r="Q218" s="380"/>
      <c r="R218" s="380"/>
      <c r="S218" s="380"/>
      <c r="T218" s="380"/>
      <c r="U218" s="380"/>
      <c r="V218" s="380"/>
    </row>
    <row r="219" spans="1:22">
      <c r="A219" s="380"/>
      <c r="B219" s="380"/>
      <c r="C219" s="380"/>
      <c r="D219" s="381"/>
      <c r="E219" s="381"/>
      <c r="F219" s="381"/>
      <c r="G219" s="380"/>
      <c r="H219" s="380"/>
      <c r="I219" s="380"/>
      <c r="J219" s="380"/>
      <c r="K219" s="380"/>
      <c r="L219" s="380"/>
      <c r="M219" s="380"/>
      <c r="N219" s="380"/>
      <c r="O219" s="380"/>
      <c r="P219" s="380"/>
      <c r="Q219" s="380"/>
      <c r="R219" s="380"/>
      <c r="S219" s="380"/>
      <c r="T219" s="380"/>
      <c r="U219" s="380"/>
      <c r="V219" s="380"/>
    </row>
    <row r="220" spans="1:22">
      <c r="A220" s="380"/>
      <c r="B220" s="380"/>
      <c r="C220" s="380"/>
      <c r="D220" s="381"/>
      <c r="E220" s="381"/>
      <c r="F220" s="381"/>
      <c r="G220" s="380"/>
      <c r="H220" s="380"/>
      <c r="I220" s="380"/>
      <c r="J220" s="380"/>
      <c r="K220" s="380"/>
      <c r="L220" s="380"/>
      <c r="M220" s="380"/>
      <c r="N220" s="380"/>
      <c r="O220" s="380"/>
      <c r="P220" s="380"/>
      <c r="Q220" s="380"/>
      <c r="R220" s="380"/>
      <c r="S220" s="380"/>
      <c r="T220" s="380"/>
      <c r="U220" s="380"/>
      <c r="V220" s="380"/>
    </row>
    <row r="221" spans="1:22">
      <c r="A221" s="380"/>
      <c r="B221" s="380"/>
      <c r="C221" s="380"/>
      <c r="D221" s="381"/>
      <c r="E221" s="381"/>
      <c r="F221" s="381"/>
      <c r="G221" s="380"/>
      <c r="H221" s="380"/>
      <c r="I221" s="380"/>
      <c r="J221" s="380"/>
      <c r="K221" s="380"/>
      <c r="L221" s="380"/>
      <c r="M221" s="380"/>
      <c r="N221" s="380"/>
      <c r="O221" s="380"/>
      <c r="P221" s="380"/>
      <c r="Q221" s="380"/>
      <c r="R221" s="380"/>
      <c r="S221" s="380"/>
      <c r="T221" s="380"/>
      <c r="U221" s="380"/>
      <c r="V221" s="380"/>
    </row>
    <row r="222" spans="1:22">
      <c r="A222" s="380"/>
      <c r="B222" s="380"/>
      <c r="C222" s="380"/>
      <c r="D222" s="381"/>
      <c r="E222" s="381"/>
      <c r="F222" s="381"/>
      <c r="G222" s="380"/>
      <c r="H222" s="380"/>
      <c r="I222" s="380"/>
      <c r="J222" s="380"/>
      <c r="K222" s="380"/>
      <c r="L222" s="380"/>
      <c r="M222" s="380"/>
      <c r="N222" s="380"/>
      <c r="O222" s="380"/>
      <c r="P222" s="380"/>
      <c r="Q222" s="380"/>
      <c r="R222" s="380"/>
      <c r="S222" s="380"/>
      <c r="T222" s="380"/>
      <c r="U222" s="380"/>
      <c r="V222" s="380"/>
    </row>
    <row r="223" spans="1:22">
      <c r="A223" s="380"/>
      <c r="B223" s="380"/>
      <c r="C223" s="380"/>
      <c r="D223" s="381"/>
      <c r="E223" s="381"/>
      <c r="F223" s="381"/>
      <c r="G223" s="380"/>
      <c r="H223" s="380"/>
      <c r="I223" s="380"/>
      <c r="J223" s="380"/>
      <c r="K223" s="380"/>
      <c r="L223" s="380"/>
      <c r="M223" s="380"/>
      <c r="N223" s="380"/>
      <c r="O223" s="380"/>
      <c r="P223" s="380"/>
      <c r="Q223" s="380"/>
      <c r="R223" s="380"/>
      <c r="S223" s="380"/>
      <c r="T223" s="380"/>
      <c r="U223" s="380"/>
      <c r="V223" s="380"/>
    </row>
    <row r="224" spans="1:22">
      <c r="A224" s="380"/>
      <c r="B224" s="380"/>
      <c r="C224" s="380"/>
      <c r="D224" s="381"/>
      <c r="E224" s="381"/>
      <c r="F224" s="381"/>
      <c r="G224" s="380"/>
      <c r="H224" s="380"/>
      <c r="I224" s="380"/>
      <c r="J224" s="380"/>
      <c r="K224" s="380"/>
      <c r="L224" s="380"/>
      <c r="M224" s="380"/>
      <c r="N224" s="380"/>
      <c r="O224" s="380"/>
      <c r="P224" s="380"/>
      <c r="Q224" s="380"/>
      <c r="R224" s="380"/>
      <c r="S224" s="380"/>
      <c r="T224" s="380"/>
      <c r="U224" s="380"/>
      <c r="V224" s="380"/>
    </row>
    <row r="225" spans="1:22">
      <c r="A225" s="380"/>
      <c r="B225" s="380"/>
      <c r="C225" s="380"/>
      <c r="D225" s="381"/>
      <c r="E225" s="381"/>
      <c r="F225" s="381"/>
      <c r="G225" s="380"/>
      <c r="H225" s="380"/>
      <c r="I225" s="380"/>
      <c r="J225" s="380"/>
      <c r="K225" s="380"/>
      <c r="L225" s="380"/>
      <c r="M225" s="380"/>
      <c r="N225" s="380"/>
      <c r="O225" s="380"/>
      <c r="P225" s="380"/>
      <c r="Q225" s="380"/>
      <c r="R225" s="380"/>
      <c r="S225" s="380"/>
      <c r="T225" s="380"/>
      <c r="U225" s="380"/>
      <c r="V225" s="380"/>
    </row>
  </sheetData>
  <mergeCells count="18">
    <mergeCell ref="I5:J5"/>
    <mergeCell ref="K5:L5"/>
    <mergeCell ref="M5:N5"/>
    <mergeCell ref="O5:P5"/>
    <mergeCell ref="Q5:R5"/>
    <mergeCell ref="S5:T5"/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T4"/>
    <mergeCell ref="U4:V5"/>
  </mergeCells>
  <pageMargins left="0.48" right="1.18" top="0.75" bottom="0.75" header="0.3" footer="0.3"/>
  <pageSetup paperSize="5" scale="51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166"/>
  <sheetViews>
    <sheetView topLeftCell="B25" zoomScale="115" zoomScaleNormal="115" workbookViewId="0">
      <selection sqref="A1:P27"/>
    </sheetView>
  </sheetViews>
  <sheetFormatPr defaultColWidth="9.140625" defaultRowHeight="14.25"/>
  <cols>
    <col min="1" max="1" width="18" style="56" customWidth="1"/>
    <col min="2" max="2" width="5.28515625" style="56" customWidth="1"/>
    <col min="3" max="3" width="18.85546875" style="56" customWidth="1"/>
    <col min="4" max="4" width="7.85546875" style="56" customWidth="1"/>
    <col min="5" max="5" width="7.42578125" style="56" customWidth="1"/>
    <col min="6" max="6" width="11.140625" style="56" customWidth="1"/>
    <col min="7" max="7" width="7.5703125" style="56" customWidth="1"/>
    <col min="8" max="8" width="11.42578125" style="56" customWidth="1"/>
    <col min="9" max="9" width="8.42578125" style="56" customWidth="1"/>
    <col min="10" max="10" width="11.28515625" style="56" customWidth="1"/>
    <col min="11" max="11" width="8.28515625" style="56" customWidth="1"/>
    <col min="12" max="12" width="10.7109375" style="56" customWidth="1"/>
    <col min="13" max="13" width="7" style="56" customWidth="1"/>
    <col min="14" max="14" width="10.7109375" style="56" customWidth="1"/>
    <col min="15" max="15" width="9.28515625" style="56" customWidth="1"/>
    <col min="16" max="16" width="10.85546875" style="56" customWidth="1"/>
    <col min="17" max="17" width="9.140625" style="56"/>
    <col min="18" max="18" width="18" style="56" customWidth="1"/>
    <col min="19" max="16384" width="9.140625" style="56"/>
  </cols>
  <sheetData>
    <row r="1" spans="1:19">
      <c r="A1" s="496" t="s">
        <v>158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388"/>
      <c r="R1" s="388"/>
      <c r="S1" s="388"/>
    </row>
    <row r="2" spans="1:19">
      <c r="A2" s="496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388"/>
      <c r="R2" s="388"/>
      <c r="S2" s="388"/>
    </row>
    <row r="3" spans="1:19" ht="15" thickBot="1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R3" s="26"/>
      <c r="S3" s="26"/>
    </row>
    <row r="4" spans="1:19" hidden="1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R4" s="26"/>
      <c r="S4" s="26"/>
    </row>
    <row r="5" spans="1:19" hidden="1">
      <c r="B5" s="56" t="s">
        <v>86</v>
      </c>
      <c r="R5" s="26"/>
      <c r="S5" s="26"/>
    </row>
    <row r="6" spans="1:19" hidden="1">
      <c r="R6" s="26"/>
      <c r="S6" s="26"/>
    </row>
    <row r="7" spans="1:19" ht="18.75" customHeight="1" thickBot="1">
      <c r="A7" s="483" t="s">
        <v>94</v>
      </c>
      <c r="B7" s="484" t="s">
        <v>87</v>
      </c>
      <c r="C7" s="483" t="s">
        <v>95</v>
      </c>
      <c r="D7" s="434" t="s">
        <v>88</v>
      </c>
      <c r="E7" s="447" t="s">
        <v>35</v>
      </c>
      <c r="F7" s="448"/>
      <c r="G7" s="448"/>
      <c r="H7" s="448"/>
      <c r="I7" s="448"/>
      <c r="J7" s="448"/>
      <c r="K7" s="448"/>
      <c r="L7" s="448"/>
      <c r="M7" s="448"/>
      <c r="N7" s="448"/>
      <c r="O7" s="204"/>
      <c r="P7" s="205"/>
      <c r="Q7" s="21"/>
      <c r="R7" s="21"/>
      <c r="S7" s="21"/>
    </row>
    <row r="8" spans="1:19" ht="20.25" customHeight="1" thickTop="1" thickBot="1">
      <c r="A8" s="435"/>
      <c r="B8" s="485"/>
      <c r="C8" s="435"/>
      <c r="D8" s="435"/>
      <c r="E8" s="497">
        <v>2025</v>
      </c>
      <c r="F8" s="498"/>
      <c r="G8" s="497">
        <v>2026</v>
      </c>
      <c r="H8" s="498"/>
      <c r="I8" s="499">
        <v>2027</v>
      </c>
      <c r="J8" s="499"/>
      <c r="K8" s="497">
        <v>2028</v>
      </c>
      <c r="L8" s="498"/>
      <c r="M8" s="497">
        <v>2029</v>
      </c>
      <c r="N8" s="498"/>
      <c r="O8" s="497">
        <v>2030</v>
      </c>
      <c r="P8" s="498"/>
      <c r="Q8" s="21"/>
      <c r="R8" s="21"/>
      <c r="S8" s="21"/>
    </row>
    <row r="9" spans="1:19" ht="22.5" customHeight="1">
      <c r="A9" s="435"/>
      <c r="B9" s="486"/>
      <c r="C9" s="435"/>
      <c r="D9" s="435"/>
      <c r="E9" s="58" t="s">
        <v>4</v>
      </c>
      <c r="F9" s="58" t="s">
        <v>89</v>
      </c>
      <c r="G9" s="58" t="s">
        <v>4</v>
      </c>
      <c r="H9" s="58" t="s">
        <v>89</v>
      </c>
      <c r="I9" s="58" t="s">
        <v>4</v>
      </c>
      <c r="J9" s="58" t="s">
        <v>89</v>
      </c>
      <c r="K9" s="58" t="s">
        <v>4</v>
      </c>
      <c r="L9" s="58" t="s">
        <v>89</v>
      </c>
      <c r="M9" s="58" t="s">
        <v>4</v>
      </c>
      <c r="N9" s="58" t="s">
        <v>89</v>
      </c>
      <c r="O9" s="58" t="s">
        <v>4</v>
      </c>
      <c r="P9" s="58" t="s">
        <v>89</v>
      </c>
      <c r="Q9" s="21"/>
      <c r="R9" s="206"/>
      <c r="S9" s="21"/>
    </row>
    <row r="10" spans="1:19">
      <c r="A10" s="59">
        <v>1</v>
      </c>
      <c r="B10" s="59">
        <v>6</v>
      </c>
      <c r="C10" s="59">
        <v>2</v>
      </c>
      <c r="D10" s="59">
        <v>3</v>
      </c>
      <c r="E10" s="59">
        <v>4</v>
      </c>
      <c r="F10" s="59">
        <v>5</v>
      </c>
      <c r="G10" s="59">
        <v>6</v>
      </c>
      <c r="H10" s="59">
        <v>7</v>
      </c>
      <c r="I10" s="59">
        <v>8</v>
      </c>
      <c r="J10" s="59">
        <v>9</v>
      </c>
      <c r="K10" s="59">
        <v>10</v>
      </c>
      <c r="L10" s="59">
        <v>11</v>
      </c>
      <c r="M10" s="59">
        <v>12</v>
      </c>
      <c r="N10" s="59">
        <v>13</v>
      </c>
      <c r="O10" s="59">
        <v>14</v>
      </c>
      <c r="P10" s="59">
        <v>15</v>
      </c>
      <c r="Q10" s="22"/>
      <c r="R10" s="22"/>
      <c r="S10" s="22"/>
    </row>
    <row r="11" spans="1:19" customFormat="1" ht="3" customHeight="1">
      <c r="A11" s="487"/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22"/>
      <c r="R11" s="22"/>
      <c r="S11" s="22"/>
    </row>
    <row r="12" spans="1:19" customFormat="1" ht="15" hidden="1">
      <c r="A12" s="488" t="s">
        <v>96</v>
      </c>
      <c r="B12" s="489"/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  <c r="Q12" s="22"/>
      <c r="R12" s="22"/>
      <c r="S12" s="22"/>
    </row>
    <row r="13" spans="1:19" customFormat="1" ht="15.75" thickBot="1">
      <c r="A13" s="490" t="s">
        <v>27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1"/>
      <c r="Q13" s="22"/>
      <c r="R13" s="22"/>
      <c r="S13" s="22"/>
    </row>
    <row r="14" spans="1:19" s="54" customFormat="1" ht="33.950000000000003" customHeight="1">
      <c r="A14" s="60" t="s">
        <v>97</v>
      </c>
      <c r="B14" s="61"/>
      <c r="C14" s="62" t="s">
        <v>98</v>
      </c>
      <c r="D14" s="63">
        <v>42.81</v>
      </c>
      <c r="E14" s="63">
        <v>70</v>
      </c>
      <c r="F14" s="64">
        <v>4460600000</v>
      </c>
      <c r="G14" s="63">
        <v>70.06</v>
      </c>
      <c r="H14" s="64">
        <v>4460600000</v>
      </c>
      <c r="I14" s="63">
        <v>70.12</v>
      </c>
      <c r="J14" s="64">
        <v>4587500000</v>
      </c>
      <c r="K14" s="106">
        <v>70.180000000000007</v>
      </c>
      <c r="L14" s="64">
        <v>4736000000</v>
      </c>
      <c r="M14" s="106">
        <v>70.239999999999995</v>
      </c>
      <c r="N14" s="64">
        <v>4972500000</v>
      </c>
      <c r="O14" s="106">
        <v>70.239999999999995</v>
      </c>
      <c r="P14" s="64">
        <v>4977500000</v>
      </c>
      <c r="Q14" s="109"/>
      <c r="R14" s="109"/>
      <c r="S14" s="110"/>
    </row>
    <row r="15" spans="1:19" customFormat="1" ht="18" customHeight="1">
      <c r="A15" s="492" t="s">
        <v>28</v>
      </c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111"/>
      <c r="R15" s="111"/>
      <c r="S15" s="112"/>
    </row>
    <row r="16" spans="1:19" s="54" customFormat="1" ht="45.75" customHeight="1">
      <c r="A16" s="65" t="s">
        <v>99</v>
      </c>
      <c r="B16" s="66"/>
      <c r="C16" s="67" t="s">
        <v>38</v>
      </c>
      <c r="D16" s="203" t="s">
        <v>155</v>
      </c>
      <c r="E16" s="68" t="s">
        <v>138</v>
      </c>
      <c r="F16" s="69">
        <v>35000000</v>
      </c>
      <c r="G16" s="70" t="s">
        <v>156</v>
      </c>
      <c r="H16" s="69">
        <v>35000000</v>
      </c>
      <c r="I16" s="68" t="s">
        <v>157</v>
      </c>
      <c r="J16" s="69">
        <v>35000000</v>
      </c>
      <c r="K16" s="68" t="s">
        <v>141</v>
      </c>
      <c r="L16" s="69">
        <v>40000000</v>
      </c>
      <c r="M16" s="68" t="s">
        <v>142</v>
      </c>
      <c r="N16" s="69">
        <v>45000000</v>
      </c>
      <c r="O16" s="68" t="s">
        <v>142</v>
      </c>
      <c r="P16" s="69">
        <v>47000000</v>
      </c>
      <c r="Q16" s="109"/>
      <c r="R16" s="109"/>
      <c r="S16" s="110"/>
    </row>
    <row r="17" spans="1:19" ht="17.100000000000001" customHeight="1">
      <c r="A17" s="493" t="s">
        <v>29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5"/>
      <c r="Q17" s="111"/>
      <c r="R17" s="111"/>
      <c r="S17" s="113"/>
    </row>
    <row r="18" spans="1:19" s="54" customFormat="1" ht="48.75" customHeight="1">
      <c r="A18" s="185" t="s">
        <v>100</v>
      </c>
      <c r="B18" s="186"/>
      <c r="C18" s="187" t="s">
        <v>101</v>
      </c>
      <c r="D18" s="188" t="s">
        <v>13</v>
      </c>
      <c r="E18" s="189">
        <v>69.260000000000005</v>
      </c>
      <c r="F18" s="190">
        <v>4769402746</v>
      </c>
      <c r="G18" s="189">
        <v>69.41</v>
      </c>
      <c r="H18" s="190">
        <v>3386700000</v>
      </c>
      <c r="I18" s="189">
        <v>69.56</v>
      </c>
      <c r="J18" s="190">
        <v>3435000000</v>
      </c>
      <c r="K18" s="189">
        <v>69.709999999999994</v>
      </c>
      <c r="L18" s="190">
        <v>3655000000</v>
      </c>
      <c r="M18" s="189">
        <v>69.86</v>
      </c>
      <c r="N18" s="190">
        <v>3870000000</v>
      </c>
      <c r="O18" s="189">
        <v>69.86</v>
      </c>
      <c r="P18" s="190">
        <v>4025000000</v>
      </c>
      <c r="Q18" s="109"/>
      <c r="R18" s="109"/>
      <c r="S18" s="110"/>
    </row>
    <row r="19" spans="1:19" customFormat="1" ht="15">
      <c r="A19" s="477" t="s">
        <v>30</v>
      </c>
      <c r="B19" s="478"/>
      <c r="C19" s="478"/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9"/>
      <c r="Q19" s="111"/>
      <c r="R19" s="111"/>
      <c r="S19" s="113"/>
    </row>
    <row r="20" spans="1:19" s="55" customFormat="1" ht="35.1" customHeight="1">
      <c r="A20" s="71" t="s">
        <v>102</v>
      </c>
      <c r="B20" s="72"/>
      <c r="C20" s="67" t="s">
        <v>103</v>
      </c>
      <c r="D20" s="74">
        <v>1</v>
      </c>
      <c r="E20" s="74">
        <v>1</v>
      </c>
      <c r="F20" s="75">
        <v>36000000</v>
      </c>
      <c r="G20" s="74">
        <v>1</v>
      </c>
      <c r="H20" s="75">
        <v>36000000</v>
      </c>
      <c r="I20" s="74">
        <v>1</v>
      </c>
      <c r="J20" s="75">
        <v>36000000</v>
      </c>
      <c r="K20" s="74">
        <v>1</v>
      </c>
      <c r="L20" s="75">
        <v>36000000</v>
      </c>
      <c r="M20" s="74">
        <v>1</v>
      </c>
      <c r="N20" s="75">
        <v>36000000</v>
      </c>
      <c r="O20" s="74">
        <v>1</v>
      </c>
      <c r="P20" s="75">
        <v>36000000</v>
      </c>
      <c r="Q20" s="114"/>
      <c r="R20" s="114"/>
      <c r="S20" s="115"/>
    </row>
    <row r="21" spans="1:19" ht="39.75" hidden="1" customHeight="1">
      <c r="A21" s="76" t="s">
        <v>90</v>
      </c>
      <c r="B21" s="76"/>
      <c r="C21" s="77"/>
      <c r="D21" s="78"/>
      <c r="E21" s="79"/>
      <c r="F21" s="80">
        <f t="shared" ref="F21:J22" si="0">F22</f>
        <v>0</v>
      </c>
      <c r="G21" s="79"/>
      <c r="H21" s="80">
        <f t="shared" si="0"/>
        <v>0</v>
      </c>
      <c r="I21" s="79"/>
      <c r="J21" s="80">
        <f t="shared" si="0"/>
        <v>0</v>
      </c>
      <c r="K21" s="79"/>
      <c r="L21" s="80">
        <f t="shared" ref="L21:N22" si="1">L22</f>
        <v>0</v>
      </c>
      <c r="M21" s="79"/>
      <c r="N21" s="80">
        <f t="shared" si="1"/>
        <v>0</v>
      </c>
      <c r="O21" s="80"/>
      <c r="P21" s="80"/>
      <c r="Q21" s="111"/>
      <c r="R21" s="111"/>
      <c r="S21" s="113"/>
    </row>
    <row r="22" spans="1:19" ht="48" hidden="1" customHeight="1">
      <c r="A22" s="81" t="s">
        <v>91</v>
      </c>
      <c r="B22" s="81"/>
      <c r="C22" s="82"/>
      <c r="D22" s="83"/>
      <c r="E22" s="84"/>
      <c r="F22" s="85">
        <f t="shared" si="0"/>
        <v>0</v>
      </c>
      <c r="G22" s="84"/>
      <c r="H22" s="85">
        <f t="shared" si="0"/>
        <v>0</v>
      </c>
      <c r="I22" s="84"/>
      <c r="J22" s="85">
        <f t="shared" si="0"/>
        <v>0</v>
      </c>
      <c r="K22" s="84"/>
      <c r="L22" s="85">
        <f t="shared" si="1"/>
        <v>0</v>
      </c>
      <c r="M22" s="84"/>
      <c r="N22" s="85">
        <f t="shared" si="1"/>
        <v>0</v>
      </c>
      <c r="O22" s="85"/>
      <c r="P22" s="85"/>
      <c r="Q22" s="111"/>
      <c r="R22" s="111"/>
      <c r="S22" s="113"/>
    </row>
    <row r="23" spans="1:19" ht="55.5" hidden="1" customHeight="1">
      <c r="A23" s="86" t="s">
        <v>92</v>
      </c>
      <c r="B23" s="86"/>
      <c r="C23" s="87" t="s">
        <v>93</v>
      </c>
      <c r="D23" s="88"/>
      <c r="E23" s="89">
        <v>0</v>
      </c>
      <c r="F23" s="90">
        <v>0</v>
      </c>
      <c r="G23" s="89">
        <v>0</v>
      </c>
      <c r="H23" s="90">
        <v>0</v>
      </c>
      <c r="I23" s="89">
        <v>0</v>
      </c>
      <c r="J23" s="90">
        <v>0</v>
      </c>
      <c r="K23" s="89">
        <v>0</v>
      </c>
      <c r="L23" s="90">
        <v>0</v>
      </c>
      <c r="M23" s="89">
        <v>0</v>
      </c>
      <c r="N23" s="90">
        <v>0</v>
      </c>
      <c r="O23" s="90"/>
      <c r="P23" s="90"/>
      <c r="Q23" s="111"/>
      <c r="R23" s="111"/>
      <c r="S23" s="113"/>
    </row>
    <row r="24" spans="1:19" hidden="1">
      <c r="A24" s="91"/>
      <c r="B24" s="91"/>
      <c r="C24" s="92"/>
      <c r="D24" s="93"/>
      <c r="E24" s="94"/>
      <c r="F24" s="95"/>
      <c r="G24" s="94"/>
      <c r="H24" s="95"/>
      <c r="I24" s="94"/>
      <c r="J24" s="95"/>
      <c r="K24" s="94"/>
      <c r="L24" s="95"/>
      <c r="M24" s="94"/>
      <c r="N24" s="95"/>
      <c r="O24" s="95"/>
      <c r="P24" s="95"/>
      <c r="Q24" s="111"/>
      <c r="R24" s="111"/>
      <c r="S24" s="113"/>
    </row>
    <row r="25" spans="1:19" customFormat="1" ht="15">
      <c r="A25" s="480" t="s">
        <v>31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2"/>
      <c r="Q25" s="111"/>
      <c r="R25" s="111"/>
      <c r="S25" s="113"/>
    </row>
    <row r="26" spans="1:19" s="55" customFormat="1" ht="63.75" customHeight="1">
      <c r="A26" s="65" t="s">
        <v>104</v>
      </c>
      <c r="B26" s="66"/>
      <c r="C26" s="73" t="s">
        <v>105</v>
      </c>
      <c r="D26" s="74">
        <v>1</v>
      </c>
      <c r="E26" s="74">
        <v>1</v>
      </c>
      <c r="F26" s="69">
        <v>165000000</v>
      </c>
      <c r="G26" s="74">
        <v>1</v>
      </c>
      <c r="H26" s="69">
        <v>95000000</v>
      </c>
      <c r="I26" s="74">
        <v>1</v>
      </c>
      <c r="J26" s="69">
        <v>95000000</v>
      </c>
      <c r="K26" s="74">
        <v>1</v>
      </c>
      <c r="L26" s="69">
        <v>100000000</v>
      </c>
      <c r="M26" s="74">
        <v>1</v>
      </c>
      <c r="N26" s="69">
        <v>100000000</v>
      </c>
      <c r="O26" s="74">
        <v>1</v>
      </c>
      <c r="P26" s="69">
        <v>100000000</v>
      </c>
      <c r="Q26" s="114"/>
      <c r="R26" s="114"/>
      <c r="S26" s="115"/>
    </row>
    <row r="27" spans="1:19">
      <c r="A27" s="96"/>
      <c r="B27" s="96"/>
      <c r="C27" s="97"/>
      <c r="D27" s="98"/>
      <c r="E27" s="99"/>
      <c r="F27" s="99">
        <f>F14+F16+F18+F20+F21+F26</f>
        <v>9466002746</v>
      </c>
      <c r="G27" s="98"/>
      <c r="H27" s="99">
        <f>H14+H16+H18+H20+H21+H26</f>
        <v>8013300000</v>
      </c>
      <c r="I27" s="99"/>
      <c r="J27" s="99">
        <f>J14+J16+J18+J20+J21+J26</f>
        <v>8188500000</v>
      </c>
      <c r="K27" s="99"/>
      <c r="L27" s="99">
        <f>L14+L16+L18+L20+L21+L26</f>
        <v>8567000000</v>
      </c>
      <c r="M27" s="99"/>
      <c r="N27" s="99">
        <f>N14+N16+N18+N20+N21+N26</f>
        <v>9023500000</v>
      </c>
      <c r="O27" s="99"/>
      <c r="P27" s="99">
        <f>P14+P16+P18+P20+P21+P26</f>
        <v>9185500000</v>
      </c>
      <c r="Q27" s="23"/>
      <c r="R27" s="23"/>
      <c r="S27" s="23"/>
    </row>
    <row r="28" spans="1:19">
      <c r="A28" s="100"/>
      <c r="B28" s="100"/>
      <c r="C28" s="45"/>
      <c r="D28" s="45"/>
      <c r="E28" s="45"/>
      <c r="F28" s="45"/>
      <c r="G28" s="45"/>
      <c r="H28" s="101"/>
      <c r="I28" s="45"/>
      <c r="J28" s="107"/>
      <c r="K28" s="45"/>
      <c r="L28" s="45"/>
      <c r="M28" s="45"/>
      <c r="N28" s="45"/>
      <c r="O28" s="45"/>
      <c r="P28" s="45"/>
      <c r="Q28" s="23"/>
      <c r="R28" s="23"/>
      <c r="S28" s="23"/>
    </row>
    <row r="29" spans="1:19">
      <c r="A29" s="100"/>
      <c r="B29" s="100"/>
      <c r="C29" s="45"/>
      <c r="D29" s="45"/>
      <c r="E29" s="45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23"/>
      <c r="R29" s="23"/>
      <c r="S29" s="23"/>
    </row>
    <row r="30" spans="1:19">
      <c r="A30" s="100"/>
      <c r="B30" s="100"/>
      <c r="C30" s="45"/>
      <c r="D30" s="45"/>
      <c r="E30" s="45"/>
      <c r="F30" s="45"/>
      <c r="G30" s="45"/>
      <c r="H30" s="45"/>
      <c r="I30" s="45"/>
      <c r="J30" s="107"/>
      <c r="K30" s="45"/>
      <c r="L30" s="45"/>
      <c r="M30" s="45"/>
      <c r="N30" s="102"/>
      <c r="O30" s="102"/>
      <c r="P30" s="102"/>
      <c r="Q30" s="23"/>
      <c r="R30" s="23"/>
      <c r="S30" s="23"/>
    </row>
    <row r="31" spans="1:19">
      <c r="A31" s="100"/>
      <c r="B31" s="100"/>
      <c r="C31" s="45"/>
      <c r="D31" s="45"/>
      <c r="E31" s="45"/>
      <c r="F31" s="45"/>
      <c r="G31" s="45"/>
      <c r="H31" s="102"/>
      <c r="I31" s="45"/>
      <c r="J31" s="108"/>
      <c r="K31" s="45"/>
      <c r="L31" s="102"/>
      <c r="M31" s="45"/>
      <c r="N31" s="102"/>
      <c r="O31" s="102"/>
      <c r="P31" s="102"/>
      <c r="Q31" s="23"/>
      <c r="R31" s="23"/>
      <c r="S31" s="23"/>
    </row>
    <row r="32" spans="1:19">
      <c r="A32" s="100"/>
      <c r="B32" s="100"/>
      <c r="C32" s="45"/>
      <c r="D32" s="45"/>
      <c r="E32" s="45"/>
      <c r="F32" s="45"/>
      <c r="G32" s="45"/>
      <c r="H32" s="45"/>
      <c r="I32" s="45"/>
      <c r="J32" s="107"/>
      <c r="K32" s="45"/>
      <c r="L32" s="45"/>
      <c r="M32" s="45"/>
      <c r="N32" s="45"/>
      <c r="O32" s="45"/>
      <c r="P32" s="45"/>
      <c r="Q32" s="23"/>
      <c r="R32" s="23"/>
      <c r="S32" s="23"/>
    </row>
    <row r="33" spans="1:19">
      <c r="A33" s="100"/>
      <c r="B33" s="100"/>
      <c r="C33" s="45"/>
      <c r="D33" s="45"/>
      <c r="E33" s="45"/>
      <c r="F33" s="45"/>
      <c r="G33" s="45"/>
      <c r="H33" s="45"/>
      <c r="I33" s="45"/>
      <c r="J33" s="107"/>
      <c r="K33" s="45"/>
      <c r="L33" s="45"/>
      <c r="M33" s="45"/>
      <c r="N33" s="45"/>
      <c r="O33" s="45"/>
      <c r="P33" s="45"/>
      <c r="Q33" s="23"/>
      <c r="R33" s="23"/>
      <c r="S33" s="23"/>
    </row>
    <row r="34" spans="1:19">
      <c r="A34" s="100"/>
      <c r="B34" s="100"/>
      <c r="C34" s="45"/>
      <c r="D34" s="45"/>
      <c r="E34" s="45"/>
      <c r="F34" s="45"/>
      <c r="G34" s="45"/>
      <c r="H34" s="45"/>
      <c r="I34" s="45"/>
      <c r="J34" s="107"/>
      <c r="K34" s="45"/>
      <c r="L34" s="45"/>
      <c r="M34" s="45"/>
      <c r="N34" s="45"/>
      <c r="O34" s="45"/>
      <c r="P34" s="45"/>
      <c r="Q34" s="23"/>
      <c r="R34" s="23"/>
      <c r="S34" s="23"/>
    </row>
    <row r="35" spans="1:19">
      <c r="A35" s="100"/>
      <c r="B35" s="100"/>
      <c r="C35" s="45"/>
      <c r="D35" s="45"/>
      <c r="E35" s="45"/>
      <c r="F35" s="45"/>
      <c r="G35" s="45"/>
      <c r="H35" s="45"/>
      <c r="I35" s="45"/>
      <c r="J35" s="107"/>
      <c r="K35" s="45"/>
      <c r="L35" s="45"/>
      <c r="M35" s="45"/>
      <c r="N35" s="45"/>
      <c r="O35" s="45"/>
      <c r="P35" s="45"/>
      <c r="Q35" s="23"/>
      <c r="R35" s="23"/>
      <c r="S35" s="23"/>
    </row>
    <row r="36" spans="1:19">
      <c r="A36" s="100"/>
      <c r="B36" s="100"/>
      <c r="C36" s="45"/>
      <c r="D36" s="45"/>
      <c r="E36" s="45"/>
      <c r="F36" s="45"/>
      <c r="G36" s="45"/>
      <c r="H36" s="45"/>
      <c r="I36" s="45"/>
      <c r="J36" s="107"/>
      <c r="K36" s="45"/>
      <c r="L36" s="45"/>
      <c r="M36" s="45"/>
      <c r="N36" s="45"/>
      <c r="O36" s="45"/>
      <c r="P36" s="45"/>
      <c r="Q36" s="23"/>
      <c r="R36" s="23"/>
      <c r="S36" s="23"/>
    </row>
    <row r="37" spans="1:19">
      <c r="A37" s="100"/>
      <c r="B37" s="100"/>
      <c r="C37" s="45"/>
      <c r="D37" s="45"/>
      <c r="E37" s="45"/>
      <c r="F37" s="45"/>
      <c r="G37" s="45"/>
      <c r="H37" s="45"/>
      <c r="I37" s="45"/>
      <c r="J37" s="107"/>
      <c r="K37" s="45"/>
      <c r="L37" s="45"/>
      <c r="M37" s="45"/>
      <c r="N37" s="45"/>
      <c r="O37" s="45"/>
      <c r="P37" s="45"/>
      <c r="Q37" s="23"/>
      <c r="R37" s="23"/>
      <c r="S37" s="23"/>
    </row>
    <row r="38" spans="1:19">
      <c r="A38" s="100"/>
      <c r="B38" s="100"/>
      <c r="C38" s="45"/>
      <c r="D38" s="45"/>
      <c r="E38" s="45"/>
      <c r="F38" s="45"/>
      <c r="G38" s="45"/>
      <c r="H38" s="45"/>
      <c r="I38" s="45"/>
      <c r="J38" s="107"/>
      <c r="K38" s="45"/>
      <c r="L38" s="45"/>
      <c r="M38" s="45"/>
      <c r="N38" s="45"/>
      <c r="O38" s="45"/>
      <c r="P38" s="45"/>
      <c r="Q38" s="23"/>
      <c r="R38" s="23"/>
      <c r="S38" s="23"/>
    </row>
    <row r="39" spans="1:19">
      <c r="A39" s="100"/>
      <c r="B39" s="100"/>
      <c r="C39" s="45"/>
      <c r="D39" s="45"/>
      <c r="E39" s="45"/>
      <c r="F39" s="45"/>
      <c r="G39" s="45"/>
      <c r="H39" s="45"/>
      <c r="I39" s="45"/>
      <c r="J39" s="107"/>
      <c r="K39" s="45"/>
      <c r="L39" s="45"/>
      <c r="M39" s="45"/>
      <c r="N39" s="45"/>
      <c r="O39" s="45"/>
      <c r="P39" s="45"/>
      <c r="Q39" s="23"/>
      <c r="R39" s="23"/>
      <c r="S39" s="23"/>
    </row>
    <row r="40" spans="1:19">
      <c r="A40" s="100"/>
      <c r="B40" s="100"/>
      <c r="C40" s="45"/>
      <c r="D40" s="45"/>
      <c r="E40" s="45"/>
      <c r="F40" s="45"/>
      <c r="G40" s="45"/>
      <c r="H40" s="45"/>
      <c r="I40" s="45"/>
      <c r="J40" s="107"/>
      <c r="K40" s="45"/>
      <c r="L40" s="45"/>
      <c r="M40" s="45"/>
      <c r="N40" s="45"/>
      <c r="O40" s="45"/>
      <c r="P40" s="45"/>
      <c r="Q40" s="23"/>
      <c r="R40" s="23"/>
      <c r="S40" s="23"/>
    </row>
    <row r="41" spans="1:19">
      <c r="A41" s="100"/>
      <c r="B41" s="100"/>
      <c r="C41" s="45"/>
      <c r="D41" s="45"/>
      <c r="E41" s="45"/>
      <c r="F41" s="45"/>
      <c r="G41" s="45"/>
      <c r="H41" s="45"/>
      <c r="I41" s="45"/>
      <c r="J41" s="107"/>
      <c r="K41" s="45"/>
      <c r="L41" s="45"/>
      <c r="M41" s="45"/>
      <c r="N41" s="45"/>
      <c r="O41" s="45"/>
      <c r="P41" s="45"/>
      <c r="Q41" s="23"/>
      <c r="R41" s="23"/>
      <c r="S41" s="23"/>
    </row>
    <row r="42" spans="1:19">
      <c r="A42" s="100"/>
      <c r="B42" s="100"/>
      <c r="C42" s="45"/>
      <c r="D42" s="45"/>
      <c r="E42" s="45"/>
      <c r="F42" s="45"/>
      <c r="G42" s="45"/>
      <c r="H42" s="45"/>
      <c r="I42" s="45"/>
      <c r="J42" s="107"/>
      <c r="K42" s="45"/>
      <c r="L42" s="45"/>
      <c r="M42" s="45"/>
      <c r="N42" s="45"/>
      <c r="O42" s="45"/>
      <c r="P42" s="45"/>
      <c r="Q42" s="23"/>
      <c r="R42" s="23"/>
      <c r="S42" s="23"/>
    </row>
    <row r="43" spans="1:19">
      <c r="A43" s="100"/>
      <c r="B43" s="100"/>
      <c r="C43" s="45"/>
      <c r="D43" s="45"/>
      <c r="E43" s="45"/>
      <c r="F43" s="45"/>
      <c r="G43" s="45"/>
      <c r="H43" s="45"/>
      <c r="I43" s="45"/>
      <c r="J43" s="107"/>
      <c r="K43" s="45"/>
      <c r="L43" s="45"/>
      <c r="M43" s="45"/>
      <c r="N43" s="45"/>
      <c r="O43" s="45"/>
      <c r="P43" s="45"/>
      <c r="Q43" s="23"/>
      <c r="R43" s="23"/>
      <c r="S43" s="23"/>
    </row>
    <row r="44" spans="1:19">
      <c r="A44" s="100"/>
      <c r="B44" s="100"/>
      <c r="C44" s="45"/>
      <c r="D44" s="45"/>
      <c r="E44" s="45"/>
      <c r="F44" s="45"/>
      <c r="G44" s="45"/>
      <c r="H44" s="45"/>
      <c r="I44" s="45"/>
      <c r="J44" s="107"/>
      <c r="K44" s="45"/>
      <c r="L44" s="45"/>
      <c r="M44" s="45"/>
      <c r="N44" s="45"/>
      <c r="O44" s="45"/>
      <c r="P44" s="45"/>
      <c r="Q44" s="23"/>
      <c r="R44" s="23"/>
      <c r="S44" s="23"/>
    </row>
    <row r="45" spans="1:19">
      <c r="A45" s="100"/>
      <c r="B45" s="100"/>
      <c r="C45" s="45"/>
      <c r="D45" s="45"/>
      <c r="E45" s="45"/>
      <c r="F45" s="45"/>
      <c r="G45" s="45"/>
      <c r="H45" s="45"/>
      <c r="I45" s="45"/>
      <c r="J45" s="107"/>
      <c r="K45" s="45"/>
      <c r="L45" s="45"/>
      <c r="M45" s="45"/>
      <c r="N45" s="45"/>
      <c r="O45" s="45"/>
      <c r="P45" s="45"/>
      <c r="Q45" s="23"/>
      <c r="R45" s="23"/>
      <c r="S45" s="23"/>
    </row>
    <row r="46" spans="1:19">
      <c r="A46" s="100"/>
      <c r="B46" s="100"/>
      <c r="C46" s="45"/>
      <c r="D46" s="45"/>
      <c r="E46" s="45"/>
      <c r="F46" s="45"/>
      <c r="G46" s="45"/>
      <c r="H46" s="45"/>
      <c r="I46" s="45"/>
      <c r="J46" s="107"/>
      <c r="K46" s="45"/>
      <c r="L46" s="45"/>
      <c r="M46" s="45"/>
      <c r="N46" s="45"/>
      <c r="O46" s="45"/>
      <c r="P46" s="45"/>
      <c r="Q46" s="23"/>
      <c r="R46" s="23"/>
      <c r="S46" s="23"/>
    </row>
    <row r="47" spans="1:19">
      <c r="A47" s="100"/>
      <c r="B47" s="100"/>
      <c r="C47" s="45"/>
      <c r="D47" s="45"/>
      <c r="E47" s="45"/>
      <c r="F47" s="45"/>
      <c r="G47" s="45"/>
      <c r="H47" s="45"/>
      <c r="I47" s="45"/>
      <c r="J47" s="107"/>
      <c r="K47" s="45"/>
      <c r="L47" s="45"/>
      <c r="M47" s="45"/>
      <c r="N47" s="45"/>
      <c r="O47" s="45"/>
      <c r="P47" s="45"/>
      <c r="Q47" s="23"/>
      <c r="R47" s="23"/>
      <c r="S47" s="23"/>
    </row>
    <row r="48" spans="1:19">
      <c r="A48" s="100"/>
      <c r="B48" s="100"/>
      <c r="C48" s="45"/>
      <c r="D48" s="45"/>
      <c r="E48" s="45"/>
      <c r="F48" s="45"/>
      <c r="G48" s="45"/>
      <c r="H48" s="45"/>
      <c r="I48" s="45"/>
      <c r="J48" s="107"/>
      <c r="K48" s="45"/>
      <c r="L48" s="45"/>
      <c r="M48" s="45"/>
      <c r="N48" s="45"/>
      <c r="O48" s="45"/>
      <c r="P48" s="45"/>
      <c r="Q48" s="23"/>
      <c r="R48" s="23"/>
      <c r="S48" s="23"/>
    </row>
    <row r="49" spans="1:19">
      <c r="A49" s="100"/>
      <c r="B49" s="100"/>
      <c r="C49" s="45"/>
      <c r="D49" s="45"/>
      <c r="E49" s="45"/>
      <c r="F49" s="45"/>
      <c r="G49" s="45"/>
      <c r="H49" s="45"/>
      <c r="I49" s="45"/>
      <c r="J49" s="107"/>
      <c r="K49" s="45"/>
      <c r="L49" s="45"/>
      <c r="M49" s="45"/>
      <c r="N49" s="45"/>
      <c r="O49" s="45"/>
      <c r="P49" s="45"/>
      <c r="Q49" s="23"/>
      <c r="R49" s="23"/>
      <c r="S49" s="23"/>
    </row>
    <row r="50" spans="1:19">
      <c r="A50" s="100"/>
      <c r="B50" s="100"/>
      <c r="C50" s="45"/>
      <c r="D50" s="45"/>
      <c r="E50" s="45"/>
      <c r="F50" s="45"/>
      <c r="G50" s="45"/>
      <c r="H50" s="45"/>
      <c r="I50" s="45"/>
      <c r="J50" s="107"/>
      <c r="K50" s="45"/>
      <c r="L50" s="45"/>
      <c r="M50" s="45"/>
      <c r="N50" s="45"/>
      <c r="O50" s="45"/>
      <c r="P50" s="45"/>
      <c r="Q50" s="23"/>
      <c r="R50" s="23"/>
      <c r="S50" s="23"/>
    </row>
    <row r="51" spans="1:19">
      <c r="A51" s="100"/>
      <c r="B51" s="100"/>
      <c r="C51" s="45"/>
      <c r="D51" s="45"/>
      <c r="E51" s="45"/>
      <c r="F51" s="45"/>
      <c r="G51" s="45"/>
      <c r="H51" s="45"/>
      <c r="I51" s="45"/>
      <c r="J51" s="107"/>
      <c r="K51" s="45"/>
      <c r="L51" s="45"/>
      <c r="M51" s="45"/>
      <c r="N51" s="45"/>
      <c r="O51" s="45"/>
      <c r="P51" s="45"/>
      <c r="Q51" s="23"/>
      <c r="R51" s="23"/>
      <c r="S51" s="23"/>
    </row>
    <row r="52" spans="1:19">
      <c r="A52" s="100"/>
      <c r="B52" s="100"/>
      <c r="C52" s="45"/>
      <c r="D52" s="45"/>
      <c r="E52" s="45"/>
      <c r="F52" s="45"/>
      <c r="G52" s="45"/>
      <c r="H52" s="45"/>
      <c r="I52" s="45"/>
      <c r="J52" s="107"/>
      <c r="K52" s="45"/>
      <c r="L52" s="45"/>
      <c r="M52" s="45"/>
      <c r="N52" s="45"/>
      <c r="O52" s="45"/>
      <c r="P52" s="45"/>
      <c r="Q52" s="23"/>
      <c r="R52" s="23"/>
      <c r="S52" s="23"/>
    </row>
    <row r="53" spans="1:19">
      <c r="A53" s="100"/>
      <c r="B53" s="100"/>
      <c r="C53" s="45"/>
      <c r="D53" s="45"/>
      <c r="E53" s="45"/>
      <c r="F53" s="45"/>
      <c r="G53" s="45"/>
      <c r="H53" s="45"/>
      <c r="I53" s="45"/>
      <c r="J53" s="107"/>
      <c r="K53" s="45"/>
      <c r="L53" s="45"/>
      <c r="M53" s="45"/>
      <c r="N53" s="45"/>
      <c r="O53" s="45"/>
      <c r="P53" s="45"/>
      <c r="Q53" s="23"/>
      <c r="R53" s="23"/>
      <c r="S53" s="23"/>
    </row>
    <row r="54" spans="1:19">
      <c r="A54" s="100"/>
      <c r="B54" s="100"/>
      <c r="C54" s="45"/>
      <c r="D54" s="45"/>
      <c r="E54" s="45"/>
      <c r="F54" s="45"/>
      <c r="G54" s="45"/>
      <c r="H54" s="45"/>
      <c r="I54" s="45"/>
      <c r="J54" s="107"/>
      <c r="K54" s="45"/>
      <c r="L54" s="45"/>
      <c r="M54" s="45"/>
      <c r="N54" s="45"/>
      <c r="O54" s="45"/>
      <c r="P54" s="45"/>
      <c r="Q54" s="23"/>
      <c r="R54" s="23"/>
      <c r="S54" s="23"/>
    </row>
    <row r="55" spans="1:19">
      <c r="A55" s="100"/>
      <c r="B55" s="100"/>
      <c r="C55" s="45"/>
      <c r="D55" s="45"/>
      <c r="E55" s="45"/>
      <c r="F55" s="45"/>
      <c r="G55" s="45"/>
      <c r="H55" s="45"/>
      <c r="I55" s="45"/>
      <c r="J55" s="107"/>
      <c r="K55" s="45"/>
      <c r="L55" s="45"/>
      <c r="M55" s="45"/>
      <c r="N55" s="45"/>
      <c r="O55" s="45"/>
      <c r="P55" s="45"/>
      <c r="Q55" s="23"/>
      <c r="R55" s="23"/>
      <c r="S55" s="23"/>
    </row>
    <row r="56" spans="1:19">
      <c r="A56" s="100"/>
      <c r="B56" s="100"/>
      <c r="C56" s="45"/>
      <c r="D56" s="45"/>
      <c r="E56" s="45"/>
      <c r="F56" s="45"/>
      <c r="G56" s="45"/>
      <c r="H56" s="45"/>
      <c r="I56" s="45"/>
      <c r="J56" s="107"/>
      <c r="K56" s="45"/>
      <c r="L56" s="45"/>
      <c r="M56" s="45"/>
      <c r="N56" s="45"/>
      <c r="O56" s="45"/>
      <c r="P56" s="45"/>
      <c r="Q56" s="23"/>
      <c r="R56" s="23"/>
      <c r="S56" s="23"/>
    </row>
    <row r="57" spans="1:19">
      <c r="A57" s="100"/>
      <c r="B57" s="100"/>
      <c r="C57" s="45"/>
      <c r="D57" s="45"/>
      <c r="E57" s="45"/>
      <c r="F57" s="45"/>
      <c r="G57" s="45"/>
      <c r="H57" s="45"/>
      <c r="I57" s="45"/>
      <c r="J57" s="107"/>
      <c r="K57" s="45"/>
      <c r="L57" s="45"/>
      <c r="M57" s="45"/>
      <c r="N57" s="45"/>
      <c r="O57" s="45"/>
      <c r="P57" s="45"/>
      <c r="Q57" s="23"/>
      <c r="R57" s="23"/>
      <c r="S57" s="23"/>
    </row>
    <row r="58" spans="1:19">
      <c r="A58" s="100"/>
      <c r="B58" s="100"/>
      <c r="C58" s="45"/>
      <c r="D58" s="45"/>
      <c r="E58" s="45"/>
      <c r="F58" s="45"/>
      <c r="G58" s="45"/>
      <c r="H58" s="45"/>
      <c r="I58" s="45"/>
      <c r="J58" s="107"/>
      <c r="K58" s="45"/>
      <c r="L58" s="45"/>
      <c r="M58" s="45"/>
      <c r="N58" s="45"/>
      <c r="O58" s="45"/>
      <c r="P58" s="45"/>
      <c r="Q58" s="23"/>
      <c r="R58" s="23"/>
      <c r="S58" s="23"/>
    </row>
    <row r="59" spans="1:19">
      <c r="A59" s="100"/>
      <c r="B59" s="100"/>
      <c r="C59" s="45"/>
      <c r="D59" s="45"/>
      <c r="E59" s="45"/>
      <c r="F59" s="45"/>
      <c r="G59" s="45"/>
      <c r="H59" s="45"/>
      <c r="I59" s="45"/>
      <c r="J59" s="107"/>
      <c r="K59" s="45"/>
      <c r="L59" s="45"/>
      <c r="M59" s="45"/>
      <c r="N59" s="45"/>
      <c r="O59" s="45"/>
      <c r="P59" s="45"/>
      <c r="Q59" s="23"/>
      <c r="R59" s="23"/>
      <c r="S59" s="23"/>
    </row>
    <row r="60" spans="1:19">
      <c r="A60" s="100"/>
      <c r="B60" s="100"/>
      <c r="C60" s="45"/>
      <c r="D60" s="45"/>
      <c r="E60" s="45"/>
      <c r="F60" s="45"/>
      <c r="G60" s="45"/>
      <c r="H60" s="45"/>
      <c r="I60" s="45"/>
      <c r="J60" s="107"/>
      <c r="K60" s="45"/>
      <c r="L60" s="45"/>
      <c r="M60" s="45"/>
      <c r="N60" s="45"/>
      <c r="O60" s="45"/>
      <c r="P60" s="45"/>
      <c r="Q60" s="23"/>
      <c r="R60" s="23"/>
      <c r="S60" s="23"/>
    </row>
    <row r="61" spans="1:19">
      <c r="A61" s="100"/>
      <c r="B61" s="100"/>
      <c r="C61" s="45"/>
      <c r="D61" s="45"/>
      <c r="E61" s="45"/>
      <c r="F61" s="45"/>
      <c r="G61" s="45"/>
      <c r="H61" s="45"/>
      <c r="I61" s="45"/>
      <c r="J61" s="107"/>
      <c r="K61" s="45"/>
      <c r="L61" s="45"/>
      <c r="M61" s="45"/>
      <c r="N61" s="45"/>
      <c r="O61" s="45"/>
      <c r="P61" s="45"/>
      <c r="Q61" s="23"/>
      <c r="R61" s="23"/>
      <c r="S61" s="23"/>
    </row>
    <row r="62" spans="1:19">
      <c r="A62" s="100"/>
      <c r="B62" s="100"/>
      <c r="C62" s="45"/>
      <c r="D62" s="45"/>
      <c r="E62" s="45"/>
      <c r="F62" s="45"/>
      <c r="G62" s="45"/>
      <c r="H62" s="45"/>
      <c r="I62" s="45"/>
      <c r="J62" s="107"/>
      <c r="K62" s="45"/>
      <c r="L62" s="45"/>
      <c r="M62" s="45"/>
      <c r="N62" s="45"/>
      <c r="O62" s="45"/>
      <c r="P62" s="45"/>
      <c r="Q62" s="23"/>
      <c r="R62" s="23"/>
      <c r="S62" s="23"/>
    </row>
    <row r="63" spans="1:19">
      <c r="A63" s="100"/>
      <c r="B63" s="100"/>
      <c r="C63" s="45"/>
      <c r="D63" s="45"/>
      <c r="E63" s="45"/>
      <c r="F63" s="45"/>
      <c r="G63" s="45"/>
      <c r="H63" s="45"/>
      <c r="I63" s="45"/>
      <c r="J63" s="107"/>
      <c r="K63" s="45"/>
      <c r="L63" s="45"/>
      <c r="M63" s="45"/>
      <c r="N63" s="45"/>
      <c r="O63" s="45"/>
      <c r="P63" s="45"/>
      <c r="Q63" s="23"/>
      <c r="R63" s="23"/>
      <c r="S63" s="23"/>
    </row>
    <row r="64" spans="1:19">
      <c r="A64" s="100"/>
      <c r="B64" s="100"/>
      <c r="C64" s="45"/>
      <c r="D64" s="45"/>
      <c r="E64" s="45"/>
      <c r="F64" s="45"/>
      <c r="G64" s="45"/>
      <c r="H64" s="45"/>
      <c r="I64" s="45"/>
      <c r="J64" s="107"/>
      <c r="K64" s="45"/>
      <c r="L64" s="45"/>
      <c r="M64" s="45"/>
      <c r="N64" s="45"/>
      <c r="O64" s="45"/>
      <c r="P64" s="45"/>
      <c r="Q64" s="23"/>
      <c r="R64" s="23"/>
      <c r="S64" s="23"/>
    </row>
    <row r="65" spans="1:19">
      <c r="A65" s="100"/>
      <c r="B65" s="100"/>
      <c r="C65" s="45"/>
      <c r="D65" s="45"/>
      <c r="E65" s="45"/>
      <c r="F65" s="45"/>
      <c r="G65" s="45"/>
      <c r="H65" s="45"/>
      <c r="I65" s="45"/>
      <c r="J65" s="107"/>
      <c r="K65" s="45"/>
      <c r="L65" s="45"/>
      <c r="M65" s="45"/>
      <c r="N65" s="45"/>
      <c r="O65" s="45"/>
      <c r="P65" s="45"/>
      <c r="Q65" s="23"/>
      <c r="R65" s="23"/>
      <c r="S65" s="23"/>
    </row>
    <row r="66" spans="1:19">
      <c r="A66" s="100"/>
      <c r="B66" s="100"/>
      <c r="C66" s="45"/>
      <c r="D66" s="45"/>
      <c r="E66" s="45"/>
      <c r="F66" s="45"/>
      <c r="G66" s="45"/>
      <c r="H66" s="45"/>
      <c r="I66" s="45"/>
      <c r="J66" s="107"/>
      <c r="K66" s="45"/>
      <c r="L66" s="45"/>
      <c r="M66" s="45"/>
      <c r="N66" s="45"/>
      <c r="O66" s="45"/>
      <c r="P66" s="45"/>
      <c r="Q66" s="23"/>
      <c r="R66" s="23"/>
      <c r="S66" s="23"/>
    </row>
    <row r="67" spans="1:19">
      <c r="A67" s="100"/>
      <c r="B67" s="100"/>
      <c r="C67" s="45"/>
      <c r="D67" s="45"/>
      <c r="E67" s="45"/>
      <c r="F67" s="45"/>
      <c r="G67" s="45"/>
      <c r="H67" s="45"/>
      <c r="I67" s="45"/>
      <c r="J67" s="107"/>
      <c r="K67" s="45"/>
      <c r="L67" s="45"/>
      <c r="M67" s="45"/>
      <c r="N67" s="45"/>
      <c r="O67" s="45"/>
      <c r="P67" s="45"/>
      <c r="Q67" s="23"/>
      <c r="R67" s="23"/>
      <c r="S67" s="23"/>
    </row>
    <row r="68" spans="1:19">
      <c r="A68" s="100"/>
      <c r="B68" s="100"/>
      <c r="C68" s="45"/>
      <c r="D68" s="45"/>
      <c r="E68" s="45"/>
      <c r="F68" s="45"/>
      <c r="G68" s="45"/>
      <c r="H68" s="45"/>
      <c r="I68" s="45"/>
      <c r="J68" s="107"/>
      <c r="K68" s="45"/>
      <c r="L68" s="45"/>
      <c r="M68" s="45"/>
      <c r="N68" s="45"/>
      <c r="O68" s="45"/>
      <c r="P68" s="45"/>
      <c r="Q68" s="23"/>
      <c r="R68" s="23"/>
      <c r="S68" s="23"/>
    </row>
    <row r="69" spans="1:19">
      <c r="A69" s="100"/>
      <c r="B69" s="100"/>
      <c r="C69" s="45"/>
      <c r="D69" s="45"/>
      <c r="E69" s="45"/>
      <c r="F69" s="45"/>
      <c r="G69" s="45"/>
      <c r="H69" s="45"/>
      <c r="I69" s="45"/>
      <c r="J69" s="107"/>
      <c r="K69" s="45"/>
      <c r="L69" s="45"/>
      <c r="M69" s="45"/>
      <c r="N69" s="45"/>
      <c r="O69" s="45"/>
      <c r="P69" s="45"/>
      <c r="Q69" s="23"/>
      <c r="R69" s="23"/>
      <c r="S69" s="23"/>
    </row>
    <row r="70" spans="1:19">
      <c r="A70" s="100"/>
      <c r="B70" s="100"/>
      <c r="C70" s="45"/>
      <c r="D70" s="45"/>
      <c r="E70" s="45"/>
      <c r="F70" s="45"/>
      <c r="G70" s="45"/>
      <c r="H70" s="45"/>
      <c r="I70" s="45"/>
      <c r="J70" s="107"/>
      <c r="K70" s="45"/>
      <c r="L70" s="45"/>
      <c r="M70" s="45"/>
      <c r="N70" s="45"/>
      <c r="O70" s="45"/>
      <c r="P70" s="45"/>
      <c r="Q70" s="23"/>
      <c r="R70" s="23"/>
      <c r="S70" s="23"/>
    </row>
    <row r="71" spans="1:19">
      <c r="A71" s="100"/>
      <c r="B71" s="100"/>
      <c r="C71" s="45"/>
      <c r="D71" s="45"/>
      <c r="E71" s="45"/>
      <c r="F71" s="45"/>
      <c r="G71" s="45"/>
      <c r="H71" s="45"/>
      <c r="I71" s="45"/>
      <c r="J71" s="107"/>
      <c r="K71" s="45"/>
      <c r="L71" s="45"/>
      <c r="M71" s="45"/>
      <c r="N71" s="45"/>
      <c r="O71" s="45"/>
      <c r="P71" s="45"/>
      <c r="Q71" s="23"/>
      <c r="R71" s="23"/>
      <c r="S71" s="23"/>
    </row>
    <row r="72" spans="1:19">
      <c r="A72" s="100"/>
      <c r="B72" s="100"/>
      <c r="C72" s="45"/>
      <c r="D72" s="45"/>
      <c r="E72" s="45"/>
      <c r="F72" s="45"/>
      <c r="G72" s="45"/>
      <c r="H72" s="45"/>
      <c r="I72" s="45"/>
      <c r="J72" s="107"/>
      <c r="K72" s="45"/>
      <c r="L72" s="45"/>
      <c r="M72" s="45"/>
      <c r="N72" s="45"/>
      <c r="O72" s="45"/>
      <c r="P72" s="45"/>
      <c r="Q72" s="23"/>
      <c r="R72" s="23"/>
      <c r="S72" s="23"/>
    </row>
    <row r="73" spans="1:19">
      <c r="A73" s="116"/>
      <c r="B73" s="116"/>
      <c r="C73" s="25"/>
      <c r="D73" s="25"/>
      <c r="E73" s="25"/>
      <c r="F73" s="25"/>
      <c r="G73" s="25"/>
      <c r="H73" s="25"/>
      <c r="I73" s="25"/>
      <c r="J73" s="117"/>
      <c r="K73" s="25"/>
      <c r="L73" s="25"/>
      <c r="M73" s="25"/>
      <c r="N73" s="25"/>
      <c r="O73" s="25"/>
      <c r="P73" s="25"/>
      <c r="Q73" s="23"/>
      <c r="R73" s="23"/>
      <c r="S73" s="23"/>
    </row>
    <row r="74" spans="1:19">
      <c r="A74" s="116"/>
      <c r="B74" s="116"/>
      <c r="C74" s="25"/>
      <c r="D74" s="25"/>
      <c r="E74" s="25"/>
      <c r="F74" s="25"/>
      <c r="G74" s="25"/>
      <c r="H74" s="25"/>
      <c r="I74" s="25"/>
      <c r="J74" s="117"/>
      <c r="K74" s="25"/>
      <c r="L74" s="25"/>
      <c r="M74" s="25"/>
      <c r="N74" s="25"/>
      <c r="O74" s="25"/>
      <c r="P74" s="25"/>
      <c r="Q74" s="23"/>
      <c r="R74" s="23"/>
      <c r="S74" s="23"/>
    </row>
    <row r="75" spans="1:19">
      <c r="A75" s="116"/>
      <c r="B75" s="116"/>
      <c r="C75" s="25"/>
      <c r="D75" s="25"/>
      <c r="E75" s="25"/>
      <c r="F75" s="25"/>
      <c r="G75" s="25"/>
      <c r="H75" s="25"/>
      <c r="I75" s="25"/>
      <c r="J75" s="117"/>
      <c r="K75" s="25"/>
      <c r="L75" s="25"/>
      <c r="M75" s="25"/>
      <c r="N75" s="25"/>
      <c r="O75" s="25"/>
      <c r="P75" s="25"/>
      <c r="Q75" s="23"/>
      <c r="R75" s="23"/>
      <c r="S75" s="23"/>
    </row>
    <row r="76" spans="1:19">
      <c r="A76" s="116"/>
      <c r="B76" s="116"/>
      <c r="C76" s="25"/>
      <c r="D76" s="25"/>
      <c r="E76" s="25"/>
      <c r="F76" s="25"/>
      <c r="G76" s="25"/>
      <c r="H76" s="25"/>
      <c r="I76" s="25"/>
      <c r="J76" s="117"/>
      <c r="K76" s="25"/>
      <c r="L76" s="25"/>
      <c r="M76" s="25"/>
      <c r="N76" s="25"/>
      <c r="O76" s="25"/>
      <c r="P76" s="25"/>
      <c r="Q76" s="23"/>
      <c r="R76" s="23"/>
      <c r="S76" s="23"/>
    </row>
    <row r="77" spans="1:19">
      <c r="A77" s="116"/>
      <c r="B77" s="116"/>
      <c r="C77" s="25"/>
      <c r="D77" s="25"/>
      <c r="E77" s="25"/>
      <c r="F77" s="25"/>
      <c r="G77" s="25"/>
      <c r="H77" s="25"/>
      <c r="I77" s="25"/>
      <c r="J77" s="117"/>
      <c r="K77" s="25"/>
      <c r="L77" s="25"/>
      <c r="M77" s="25"/>
      <c r="N77" s="25"/>
      <c r="O77" s="25"/>
      <c r="P77" s="25"/>
      <c r="Q77" s="23"/>
      <c r="R77" s="23"/>
      <c r="S77" s="23"/>
    </row>
    <row r="78" spans="1:19">
      <c r="A78" s="116"/>
      <c r="B78" s="116"/>
      <c r="C78" s="25"/>
      <c r="D78" s="25"/>
      <c r="E78" s="25"/>
      <c r="F78" s="25"/>
      <c r="G78" s="25"/>
      <c r="H78" s="25"/>
      <c r="I78" s="25"/>
      <c r="J78" s="117"/>
      <c r="K78" s="25"/>
      <c r="L78" s="25"/>
      <c r="M78" s="25"/>
      <c r="N78" s="25"/>
      <c r="O78" s="25"/>
      <c r="P78" s="25"/>
      <c r="Q78" s="23"/>
      <c r="R78" s="23"/>
      <c r="S78" s="23"/>
    </row>
    <row r="79" spans="1:19">
      <c r="A79" s="116"/>
      <c r="B79" s="116"/>
      <c r="C79" s="25"/>
      <c r="D79" s="25"/>
      <c r="E79" s="25"/>
      <c r="F79" s="25"/>
      <c r="G79" s="25"/>
      <c r="H79" s="25"/>
      <c r="I79" s="25"/>
      <c r="J79" s="117"/>
      <c r="K79" s="25"/>
      <c r="L79" s="25"/>
      <c r="M79" s="25"/>
      <c r="N79" s="25"/>
      <c r="O79" s="25"/>
      <c r="P79" s="25"/>
      <c r="Q79" s="23"/>
      <c r="R79" s="23"/>
      <c r="S79" s="23"/>
    </row>
    <row r="80" spans="1:19">
      <c r="A80" s="116"/>
      <c r="B80" s="116"/>
      <c r="C80" s="25"/>
      <c r="D80" s="25"/>
      <c r="E80" s="25"/>
      <c r="F80" s="25"/>
      <c r="G80" s="25"/>
      <c r="H80" s="25"/>
      <c r="I80" s="25"/>
      <c r="J80" s="117"/>
      <c r="K80" s="25"/>
      <c r="L80" s="25"/>
      <c r="M80" s="25"/>
      <c r="N80" s="25"/>
      <c r="O80" s="25"/>
      <c r="P80" s="25"/>
      <c r="Q80" s="23"/>
      <c r="R80" s="23"/>
      <c r="S80" s="23"/>
    </row>
    <row r="81" spans="1:19">
      <c r="A81" s="116"/>
      <c r="B81" s="116"/>
      <c r="C81" s="25"/>
      <c r="D81" s="25"/>
      <c r="E81" s="25"/>
      <c r="F81" s="25"/>
      <c r="G81" s="25"/>
      <c r="H81" s="25"/>
      <c r="I81" s="25"/>
      <c r="J81" s="117"/>
      <c r="K81" s="25"/>
      <c r="L81" s="25"/>
      <c r="M81" s="25"/>
      <c r="N81" s="25"/>
      <c r="O81" s="25"/>
      <c r="P81" s="25"/>
      <c r="Q81" s="23"/>
      <c r="R81" s="23"/>
      <c r="S81" s="23"/>
    </row>
    <row r="82" spans="1:19">
      <c r="A82" s="116"/>
      <c r="B82" s="116"/>
      <c r="C82" s="25"/>
      <c r="D82" s="25"/>
      <c r="E82" s="25"/>
      <c r="F82" s="25"/>
      <c r="G82" s="25"/>
      <c r="H82" s="25"/>
      <c r="I82" s="25"/>
      <c r="J82" s="117"/>
      <c r="K82" s="25"/>
      <c r="L82" s="25"/>
      <c r="M82" s="25"/>
      <c r="N82" s="25"/>
      <c r="O82" s="25"/>
      <c r="P82" s="25"/>
      <c r="Q82" s="23"/>
      <c r="R82" s="23"/>
      <c r="S82" s="23"/>
    </row>
    <row r="83" spans="1:19">
      <c r="A83" s="116"/>
      <c r="B83" s="116"/>
      <c r="C83" s="25"/>
      <c r="D83" s="25"/>
      <c r="E83" s="25"/>
      <c r="F83" s="25"/>
      <c r="G83" s="25"/>
      <c r="H83" s="25"/>
      <c r="I83" s="25"/>
      <c r="J83" s="117"/>
      <c r="K83" s="25"/>
      <c r="L83" s="25"/>
      <c r="M83" s="25"/>
      <c r="N83" s="25"/>
      <c r="O83" s="25"/>
      <c r="P83" s="25"/>
      <c r="Q83" s="23"/>
      <c r="R83" s="23"/>
      <c r="S83" s="23"/>
    </row>
    <row r="84" spans="1:19">
      <c r="A84" s="116"/>
      <c r="B84" s="116"/>
      <c r="C84" s="25"/>
      <c r="D84" s="25"/>
      <c r="E84" s="25"/>
      <c r="F84" s="25"/>
      <c r="G84" s="25"/>
      <c r="H84" s="25"/>
      <c r="I84" s="25"/>
      <c r="J84" s="117"/>
      <c r="K84" s="25"/>
      <c r="L84" s="25"/>
      <c r="M84" s="25"/>
      <c r="N84" s="25"/>
      <c r="O84" s="25"/>
      <c r="P84" s="25"/>
      <c r="Q84" s="23"/>
      <c r="R84" s="23"/>
      <c r="S84" s="23"/>
    </row>
    <row r="85" spans="1:19">
      <c r="A85" s="116"/>
      <c r="B85" s="116"/>
      <c r="C85" s="25"/>
      <c r="D85" s="25"/>
      <c r="E85" s="25"/>
      <c r="F85" s="25"/>
      <c r="G85" s="25"/>
      <c r="H85" s="25"/>
      <c r="I85" s="25"/>
      <c r="J85" s="117"/>
      <c r="K85" s="25"/>
      <c r="L85" s="25"/>
      <c r="M85" s="25"/>
      <c r="N85" s="25"/>
      <c r="O85" s="25"/>
      <c r="P85" s="25"/>
      <c r="Q85" s="23"/>
      <c r="R85" s="23"/>
      <c r="S85" s="23"/>
    </row>
    <row r="86" spans="1:19">
      <c r="A86" s="116"/>
      <c r="B86" s="116"/>
      <c r="C86" s="25"/>
      <c r="D86" s="25"/>
      <c r="E86" s="25"/>
      <c r="F86" s="25"/>
      <c r="G86" s="25"/>
      <c r="H86" s="25"/>
      <c r="I86" s="25"/>
      <c r="J86" s="117"/>
      <c r="K86" s="25"/>
      <c r="L86" s="25"/>
      <c r="M86" s="25"/>
      <c r="N86" s="25"/>
      <c r="O86" s="25"/>
      <c r="P86" s="25"/>
      <c r="Q86" s="23"/>
      <c r="R86" s="23"/>
      <c r="S86" s="23"/>
    </row>
    <row r="87" spans="1:19">
      <c r="A87" s="116"/>
      <c r="B87" s="116"/>
      <c r="C87" s="25"/>
      <c r="D87" s="25"/>
      <c r="E87" s="25"/>
      <c r="F87" s="25"/>
      <c r="G87" s="25"/>
      <c r="H87" s="25"/>
      <c r="I87" s="25"/>
      <c r="J87" s="117"/>
      <c r="K87" s="25"/>
      <c r="L87" s="25"/>
      <c r="M87" s="25"/>
      <c r="N87" s="25"/>
      <c r="O87" s="25"/>
      <c r="P87" s="25"/>
      <c r="Q87" s="23"/>
      <c r="R87" s="23"/>
      <c r="S87" s="23"/>
    </row>
    <row r="88" spans="1:19">
      <c r="A88" s="116"/>
      <c r="B88" s="116"/>
      <c r="C88" s="25"/>
      <c r="D88" s="25"/>
      <c r="E88" s="25"/>
      <c r="F88" s="25"/>
      <c r="G88" s="25"/>
      <c r="H88" s="25"/>
      <c r="I88" s="25"/>
      <c r="J88" s="117"/>
      <c r="K88" s="25"/>
      <c r="L88" s="25"/>
      <c r="M88" s="25"/>
      <c r="N88" s="25"/>
      <c r="O88" s="25"/>
      <c r="P88" s="25"/>
      <c r="Q88" s="23"/>
      <c r="R88" s="23"/>
      <c r="S88" s="23"/>
    </row>
    <row r="89" spans="1:19">
      <c r="A89" s="116"/>
      <c r="B89" s="116"/>
      <c r="C89" s="25"/>
      <c r="D89" s="25"/>
      <c r="E89" s="25"/>
      <c r="F89" s="25"/>
      <c r="G89" s="25"/>
      <c r="H89" s="25"/>
      <c r="I89" s="25"/>
      <c r="J89" s="117"/>
      <c r="K89" s="25"/>
      <c r="L89" s="25"/>
      <c r="M89" s="25"/>
      <c r="N89" s="25"/>
      <c r="O89" s="25"/>
      <c r="P89" s="25"/>
      <c r="Q89" s="23"/>
      <c r="R89" s="23"/>
      <c r="S89" s="23"/>
    </row>
    <row r="90" spans="1:19">
      <c r="A90" s="116"/>
      <c r="B90" s="116"/>
      <c r="C90" s="25"/>
      <c r="D90" s="25"/>
      <c r="E90" s="25"/>
      <c r="F90" s="25"/>
      <c r="G90" s="25"/>
      <c r="H90" s="25"/>
      <c r="I90" s="25"/>
      <c r="J90" s="117"/>
      <c r="K90" s="25"/>
      <c r="L90" s="25"/>
      <c r="M90" s="25"/>
      <c r="N90" s="25"/>
      <c r="O90" s="25"/>
      <c r="P90" s="25"/>
      <c r="Q90" s="23"/>
      <c r="R90" s="23"/>
      <c r="S90" s="23"/>
    </row>
    <row r="91" spans="1:19">
      <c r="A91" s="116"/>
      <c r="B91" s="116"/>
      <c r="C91" s="25"/>
      <c r="D91" s="25"/>
      <c r="E91" s="25"/>
      <c r="F91" s="25"/>
      <c r="G91" s="25"/>
      <c r="H91" s="25"/>
      <c r="I91" s="25"/>
      <c r="J91" s="117"/>
      <c r="K91" s="25"/>
      <c r="L91" s="25"/>
      <c r="M91" s="25"/>
      <c r="N91" s="25"/>
      <c r="O91" s="25"/>
      <c r="P91" s="25"/>
      <c r="Q91" s="23"/>
      <c r="R91" s="23"/>
      <c r="S91" s="23"/>
    </row>
    <row r="92" spans="1:19">
      <c r="A92" s="116"/>
      <c r="B92" s="116"/>
      <c r="C92" s="25"/>
      <c r="D92" s="25"/>
      <c r="E92" s="25"/>
      <c r="F92" s="25"/>
      <c r="G92" s="25"/>
      <c r="H92" s="25"/>
      <c r="I92" s="25"/>
      <c r="J92" s="117"/>
      <c r="K92" s="25"/>
      <c r="L92" s="25"/>
      <c r="M92" s="25"/>
      <c r="N92" s="25"/>
      <c r="O92" s="25"/>
      <c r="P92" s="25"/>
      <c r="Q92" s="23"/>
      <c r="R92" s="23"/>
      <c r="S92" s="23"/>
    </row>
    <row r="93" spans="1:19">
      <c r="A93" s="116"/>
      <c r="B93" s="116"/>
      <c r="C93" s="25"/>
      <c r="D93" s="25"/>
      <c r="E93" s="25"/>
      <c r="F93" s="25"/>
      <c r="G93" s="25"/>
      <c r="H93" s="25"/>
      <c r="I93" s="25"/>
      <c r="J93" s="117"/>
      <c r="K93" s="25"/>
      <c r="L93" s="25"/>
      <c r="M93" s="25"/>
      <c r="N93" s="25"/>
      <c r="O93" s="25"/>
      <c r="P93" s="25"/>
      <c r="Q93" s="23"/>
      <c r="R93" s="23"/>
      <c r="S93" s="23"/>
    </row>
    <row r="94" spans="1:19">
      <c r="A94" s="116"/>
      <c r="B94" s="116"/>
      <c r="C94" s="25"/>
      <c r="D94" s="25"/>
      <c r="E94" s="25"/>
      <c r="F94" s="25"/>
      <c r="G94" s="25"/>
      <c r="H94" s="25"/>
      <c r="I94" s="25"/>
      <c r="J94" s="117"/>
      <c r="K94" s="25"/>
      <c r="L94" s="25"/>
      <c r="M94" s="25"/>
      <c r="N94" s="25"/>
      <c r="O94" s="25"/>
      <c r="P94" s="25"/>
      <c r="Q94" s="23"/>
      <c r="R94" s="23"/>
      <c r="S94" s="23"/>
    </row>
    <row r="95" spans="1:19">
      <c r="A95" s="116"/>
      <c r="B95" s="116"/>
      <c r="C95" s="25"/>
      <c r="D95" s="25"/>
      <c r="E95" s="25"/>
      <c r="F95" s="25"/>
      <c r="G95" s="25"/>
      <c r="H95" s="25"/>
      <c r="I95" s="25"/>
      <c r="J95" s="117"/>
      <c r="K95" s="25"/>
      <c r="L95" s="25"/>
      <c r="M95" s="25"/>
      <c r="N95" s="25"/>
      <c r="O95" s="25"/>
      <c r="P95" s="25"/>
      <c r="Q95" s="23"/>
      <c r="R95" s="23"/>
      <c r="S95" s="23"/>
    </row>
    <row r="96" spans="1:19">
      <c r="A96" s="116"/>
      <c r="B96" s="116"/>
      <c r="C96" s="25"/>
      <c r="D96" s="25"/>
      <c r="E96" s="25"/>
      <c r="F96" s="25"/>
      <c r="G96" s="25"/>
      <c r="H96" s="25"/>
      <c r="I96" s="25"/>
      <c r="J96" s="117"/>
      <c r="K96" s="25"/>
      <c r="L96" s="25"/>
      <c r="M96" s="25"/>
      <c r="N96" s="25"/>
      <c r="O96" s="25"/>
      <c r="P96" s="25"/>
      <c r="Q96" s="23"/>
      <c r="R96" s="23"/>
      <c r="S96" s="23"/>
    </row>
    <row r="97" spans="1:19">
      <c r="A97" s="116"/>
      <c r="B97" s="116"/>
      <c r="C97" s="25"/>
      <c r="D97" s="25"/>
      <c r="E97" s="25"/>
      <c r="F97" s="25"/>
      <c r="G97" s="25"/>
      <c r="H97" s="25"/>
      <c r="I97" s="25"/>
      <c r="J97" s="117"/>
      <c r="K97" s="25"/>
      <c r="L97" s="25"/>
      <c r="M97" s="25"/>
      <c r="N97" s="25"/>
      <c r="O97" s="25"/>
      <c r="P97" s="25"/>
      <c r="Q97" s="23"/>
      <c r="R97" s="23"/>
      <c r="S97" s="23"/>
    </row>
    <row r="98" spans="1:19">
      <c r="A98" s="116"/>
      <c r="B98" s="116"/>
      <c r="C98" s="25"/>
      <c r="D98" s="25"/>
      <c r="E98" s="25"/>
      <c r="F98" s="25"/>
      <c r="G98" s="25"/>
      <c r="H98" s="25"/>
      <c r="I98" s="25"/>
      <c r="J98" s="117"/>
      <c r="K98" s="25"/>
      <c r="L98" s="25"/>
      <c r="M98" s="25"/>
      <c r="N98" s="25"/>
      <c r="O98" s="25"/>
      <c r="P98" s="25"/>
      <c r="Q98" s="23"/>
      <c r="R98" s="23"/>
      <c r="S98" s="23"/>
    </row>
    <row r="99" spans="1:19">
      <c r="A99" s="116"/>
      <c r="B99" s="116"/>
      <c r="C99" s="25"/>
      <c r="D99" s="25"/>
      <c r="E99" s="25"/>
      <c r="F99" s="25"/>
      <c r="G99" s="25"/>
      <c r="H99" s="25"/>
      <c r="I99" s="25"/>
      <c r="J99" s="117"/>
      <c r="K99" s="25"/>
      <c r="L99" s="25"/>
      <c r="M99" s="25"/>
      <c r="N99" s="25"/>
      <c r="O99" s="25"/>
      <c r="P99" s="25"/>
      <c r="Q99" s="23"/>
      <c r="R99" s="23"/>
      <c r="S99" s="23"/>
    </row>
    <row r="100" spans="1:19">
      <c r="A100" s="116"/>
      <c r="B100" s="116"/>
      <c r="C100" s="25"/>
      <c r="D100" s="25"/>
      <c r="E100" s="25"/>
      <c r="F100" s="25"/>
      <c r="G100" s="25"/>
      <c r="H100" s="25"/>
      <c r="I100" s="25"/>
      <c r="J100" s="117"/>
      <c r="K100" s="25"/>
      <c r="L100" s="25"/>
      <c r="M100" s="25"/>
      <c r="N100" s="25"/>
      <c r="O100" s="25"/>
      <c r="P100" s="25"/>
      <c r="Q100" s="23"/>
      <c r="R100" s="23"/>
      <c r="S100" s="23"/>
    </row>
    <row r="101" spans="1:19">
      <c r="A101" s="116"/>
      <c r="B101" s="116"/>
      <c r="C101" s="25"/>
      <c r="D101" s="25"/>
      <c r="E101" s="25"/>
      <c r="F101" s="25"/>
      <c r="G101" s="25"/>
      <c r="H101" s="25"/>
      <c r="I101" s="25"/>
      <c r="J101" s="117"/>
      <c r="K101" s="25"/>
      <c r="L101" s="25"/>
      <c r="M101" s="25"/>
      <c r="N101" s="25"/>
      <c r="O101" s="25"/>
      <c r="P101" s="25"/>
      <c r="Q101" s="23"/>
      <c r="R101" s="23"/>
      <c r="S101" s="23"/>
    </row>
    <row r="102" spans="1:19">
      <c r="A102" s="116"/>
      <c r="B102" s="116"/>
      <c r="C102" s="25"/>
      <c r="D102" s="25"/>
      <c r="E102" s="25"/>
      <c r="F102" s="25"/>
      <c r="G102" s="25"/>
      <c r="H102" s="25"/>
      <c r="I102" s="25"/>
      <c r="J102" s="117"/>
      <c r="K102" s="25"/>
      <c r="L102" s="25"/>
      <c r="M102" s="25"/>
      <c r="N102" s="25"/>
      <c r="O102" s="25"/>
      <c r="P102" s="25"/>
      <c r="Q102" s="23"/>
      <c r="R102" s="23"/>
      <c r="S102" s="23"/>
    </row>
    <row r="103" spans="1:19">
      <c r="A103" s="116"/>
      <c r="B103" s="116"/>
      <c r="C103" s="25"/>
      <c r="D103" s="25"/>
      <c r="E103" s="25"/>
      <c r="F103" s="25"/>
      <c r="G103" s="25"/>
      <c r="H103" s="25"/>
      <c r="I103" s="25"/>
      <c r="J103" s="117"/>
      <c r="K103" s="25"/>
      <c r="L103" s="25"/>
      <c r="M103" s="25"/>
      <c r="N103" s="25"/>
      <c r="O103" s="25"/>
      <c r="P103" s="25"/>
      <c r="Q103" s="23"/>
      <c r="R103" s="23"/>
      <c r="S103" s="23"/>
    </row>
    <row r="104" spans="1:19">
      <c r="A104" s="116"/>
      <c r="B104" s="116"/>
      <c r="C104" s="25"/>
      <c r="D104" s="25"/>
      <c r="E104" s="25"/>
      <c r="F104" s="25"/>
      <c r="G104" s="25"/>
      <c r="H104" s="25"/>
      <c r="I104" s="25"/>
      <c r="J104" s="117"/>
      <c r="K104" s="25"/>
      <c r="L104" s="25"/>
      <c r="M104" s="25"/>
      <c r="N104" s="25"/>
      <c r="O104" s="25"/>
      <c r="P104" s="25"/>
      <c r="Q104" s="23"/>
      <c r="R104" s="23"/>
      <c r="S104" s="23"/>
    </row>
    <row r="105" spans="1:19">
      <c r="A105" s="116"/>
      <c r="B105" s="116"/>
      <c r="C105" s="25"/>
      <c r="D105" s="25"/>
      <c r="E105" s="25"/>
      <c r="F105" s="25"/>
      <c r="G105" s="25"/>
      <c r="H105" s="25"/>
      <c r="I105" s="25"/>
      <c r="J105" s="117"/>
      <c r="K105" s="25"/>
      <c r="L105" s="25"/>
      <c r="M105" s="25"/>
      <c r="N105" s="25"/>
      <c r="O105" s="25"/>
      <c r="P105" s="25"/>
      <c r="Q105" s="23"/>
      <c r="R105" s="23"/>
      <c r="S105" s="23"/>
    </row>
    <row r="106" spans="1:19">
      <c r="A106" s="116"/>
      <c r="B106" s="116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3"/>
      <c r="R106" s="23"/>
      <c r="S106" s="23"/>
    </row>
    <row r="107" spans="1:19">
      <c r="A107" s="116"/>
      <c r="B107" s="116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3"/>
      <c r="R107" s="23"/>
      <c r="S107" s="23"/>
    </row>
    <row r="108" spans="1:19">
      <c r="A108" s="116"/>
      <c r="B108" s="116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3"/>
      <c r="R108" s="23"/>
      <c r="S108" s="23"/>
    </row>
    <row r="109" spans="1:19">
      <c r="A109" s="116"/>
      <c r="B109" s="116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3"/>
      <c r="R109" s="23"/>
      <c r="S109" s="23"/>
    </row>
    <row r="110" spans="1:19">
      <c r="A110" s="116"/>
      <c r="B110" s="11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3"/>
      <c r="R110" s="23"/>
      <c r="S110" s="23"/>
    </row>
    <row r="111" spans="1:19">
      <c r="A111" s="116"/>
      <c r="B111" s="116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3"/>
      <c r="R111" s="23"/>
      <c r="S111" s="23"/>
    </row>
    <row r="112" spans="1:19">
      <c r="A112" s="116"/>
      <c r="B112" s="11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3"/>
      <c r="R112" s="23"/>
      <c r="S112" s="23"/>
    </row>
    <row r="113" spans="1:19">
      <c r="A113" s="116"/>
      <c r="B113" s="11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3"/>
      <c r="R113" s="23"/>
      <c r="S113" s="23"/>
    </row>
    <row r="114" spans="1:19">
      <c r="A114" s="116"/>
      <c r="B114" s="11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3"/>
      <c r="R114" s="23"/>
      <c r="S114" s="23"/>
    </row>
    <row r="115" spans="1:19">
      <c r="A115" s="116"/>
      <c r="B115" s="116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3"/>
      <c r="R115" s="23"/>
      <c r="S115" s="23"/>
    </row>
    <row r="116" spans="1:19">
      <c r="A116" s="116"/>
      <c r="B116" s="11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3"/>
      <c r="R116" s="23"/>
      <c r="S116" s="23"/>
    </row>
    <row r="117" spans="1:19">
      <c r="A117" s="116"/>
      <c r="B117" s="11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3"/>
      <c r="R117" s="23"/>
      <c r="S117" s="23"/>
    </row>
    <row r="118" spans="1:19">
      <c r="A118" s="116"/>
      <c r="B118" s="11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3"/>
      <c r="R118" s="23"/>
      <c r="S118" s="23"/>
    </row>
    <row r="119" spans="1:19">
      <c r="A119" s="116"/>
      <c r="B119" s="116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3"/>
      <c r="R119" s="23"/>
      <c r="S119" s="23"/>
    </row>
    <row r="120" spans="1:19">
      <c r="A120" s="116"/>
      <c r="B120" s="116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3"/>
      <c r="R120" s="23"/>
      <c r="S120" s="23"/>
    </row>
    <row r="121" spans="1:19">
      <c r="A121" s="116"/>
      <c r="B121" s="116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3"/>
      <c r="R121" s="23"/>
      <c r="S121" s="23"/>
    </row>
    <row r="122" spans="1:19">
      <c r="A122" s="116"/>
      <c r="B122" s="116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3"/>
      <c r="R122" s="23"/>
      <c r="S122" s="23"/>
    </row>
    <row r="123" spans="1:19">
      <c r="A123" s="116"/>
      <c r="B123" s="116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3"/>
      <c r="R123" s="23"/>
      <c r="S123" s="23"/>
    </row>
    <row r="124" spans="1:19">
      <c r="A124" s="116"/>
      <c r="B124" s="11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3"/>
      <c r="R124" s="23"/>
      <c r="S124" s="23"/>
    </row>
    <row r="125" spans="1:19">
      <c r="A125" s="116"/>
      <c r="B125" s="11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3"/>
      <c r="R125" s="23"/>
      <c r="S125" s="23"/>
    </row>
    <row r="126" spans="1:19">
      <c r="A126" s="116"/>
      <c r="B126" s="116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3"/>
      <c r="R126" s="23"/>
      <c r="S126" s="23"/>
    </row>
    <row r="127" spans="1:19">
      <c r="A127" s="116"/>
      <c r="B127" s="11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3"/>
      <c r="R127" s="23"/>
      <c r="S127" s="23"/>
    </row>
    <row r="128" spans="1:19">
      <c r="A128" s="116"/>
      <c r="B128" s="116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3"/>
      <c r="R128" s="23"/>
      <c r="S128" s="23"/>
    </row>
    <row r="129" spans="1:19">
      <c r="A129" s="116"/>
      <c r="B129" s="116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3"/>
      <c r="R129" s="23"/>
      <c r="S129" s="23"/>
    </row>
    <row r="130" spans="1:19">
      <c r="A130" s="116"/>
      <c r="B130" s="116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3"/>
      <c r="R130" s="23"/>
      <c r="S130" s="23"/>
    </row>
    <row r="131" spans="1:19">
      <c r="A131" s="116"/>
      <c r="B131" s="116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3"/>
      <c r="R131" s="23"/>
      <c r="S131" s="23"/>
    </row>
    <row r="132" spans="1:19">
      <c r="A132" s="116"/>
      <c r="B132" s="116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3"/>
      <c r="R132" s="23"/>
      <c r="S132" s="23"/>
    </row>
    <row r="133" spans="1:19">
      <c r="A133" s="116"/>
      <c r="B133" s="116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3"/>
      <c r="R133" s="23"/>
      <c r="S133" s="23"/>
    </row>
    <row r="134" spans="1:19">
      <c r="A134" s="116"/>
      <c r="B134" s="116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3"/>
      <c r="R134" s="23"/>
      <c r="S134" s="23"/>
    </row>
    <row r="135" spans="1:19">
      <c r="A135" s="116"/>
      <c r="B135" s="116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3"/>
      <c r="R135" s="23"/>
      <c r="S135" s="23"/>
    </row>
    <row r="136" spans="1:19">
      <c r="A136" s="116"/>
      <c r="B136" s="116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3"/>
      <c r="R136" s="23"/>
      <c r="S136" s="23"/>
    </row>
    <row r="137" spans="1:19">
      <c r="A137" s="116"/>
      <c r="B137" s="116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3"/>
      <c r="R137" s="23"/>
      <c r="S137" s="23"/>
    </row>
    <row r="138" spans="1:19">
      <c r="A138" s="116"/>
      <c r="B138" s="116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3"/>
      <c r="R138" s="23"/>
      <c r="S138" s="23"/>
    </row>
    <row r="139" spans="1:19">
      <c r="A139" s="116"/>
      <c r="B139" s="116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1:19">
      <c r="A140" s="116"/>
      <c r="B140" s="116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1:19">
      <c r="A141" s="116"/>
      <c r="B141" s="116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1:19">
      <c r="A142" s="116"/>
      <c r="B142" s="116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1:19">
      <c r="A143" s="116"/>
      <c r="B143" s="116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1:19">
      <c r="A144" s="116"/>
      <c r="B144" s="116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1:16">
      <c r="A145" s="116"/>
      <c r="B145" s="116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1:16">
      <c r="A146" s="116"/>
      <c r="B146" s="116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1:16">
      <c r="A147" s="116"/>
      <c r="B147" s="116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1:16">
      <c r="A148" s="116"/>
      <c r="B148" s="116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1:16">
      <c r="A149" s="116"/>
      <c r="B149" s="116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1:16">
      <c r="A150" s="116"/>
      <c r="B150" s="116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</row>
    <row r="151" spans="1:16">
      <c r="A151" s="116"/>
      <c r="B151" s="11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1:16">
      <c r="A152" s="116"/>
      <c r="B152" s="116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1:16">
      <c r="A153" s="116"/>
      <c r="B153" s="116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1:16">
      <c r="A154" s="116"/>
      <c r="B154" s="116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1:16">
      <c r="A155" s="116"/>
      <c r="B155" s="116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</row>
    <row r="156" spans="1:16">
      <c r="A156" s="116"/>
      <c r="B156" s="116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</row>
    <row r="157" spans="1:16">
      <c r="A157" s="116"/>
      <c r="B157" s="116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</row>
    <row r="158" spans="1:16">
      <c r="A158" s="116"/>
      <c r="B158" s="116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</row>
    <row r="159" spans="1:16">
      <c r="A159" s="116"/>
      <c r="B159" s="116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1:16">
      <c r="A160" s="116"/>
      <c r="B160" s="116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1:16">
      <c r="A161" s="116"/>
      <c r="B161" s="116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</row>
    <row r="162" spans="1:16">
      <c r="A162" s="116"/>
      <c r="B162" s="116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</row>
    <row r="163" spans="1:16">
      <c r="A163" s="116"/>
      <c r="B163" s="116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</row>
    <row r="164" spans="1:16">
      <c r="A164" s="116"/>
      <c r="B164" s="116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1:16">
      <c r="A165" s="116"/>
      <c r="B165" s="116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1:16">
      <c r="A166" s="116"/>
      <c r="B166" s="116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</row>
  </sheetData>
  <mergeCells count="22">
    <mergeCell ref="A1:P1"/>
    <mergeCell ref="A2:P2"/>
    <mergeCell ref="O8:P8"/>
    <mergeCell ref="E8:F8"/>
    <mergeCell ref="G8:H8"/>
    <mergeCell ref="I8:J8"/>
    <mergeCell ref="K8:L8"/>
    <mergeCell ref="M8:N8"/>
    <mergeCell ref="A3:P3"/>
    <mergeCell ref="A4:P4"/>
    <mergeCell ref="A19:P19"/>
    <mergeCell ref="A25:P25"/>
    <mergeCell ref="A7:A9"/>
    <mergeCell ref="B7:B9"/>
    <mergeCell ref="C7:C9"/>
    <mergeCell ref="D7:D9"/>
    <mergeCell ref="A11:P11"/>
    <mergeCell ref="A12:P12"/>
    <mergeCell ref="A13:P13"/>
    <mergeCell ref="A15:P15"/>
    <mergeCell ref="A17:P17"/>
    <mergeCell ref="E7:N7"/>
  </mergeCells>
  <pageMargins left="0.511811023622047" right="0.511811023622047" top="1.03" bottom="0.55118110236220497" header="0.31496062992126" footer="0.31496062992126"/>
  <pageSetup paperSize="5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N154"/>
  <sheetViews>
    <sheetView topLeftCell="A10" workbookViewId="0">
      <selection sqref="A1:I15"/>
    </sheetView>
  </sheetViews>
  <sheetFormatPr defaultColWidth="9" defaultRowHeight="14.25"/>
  <cols>
    <col min="1" max="1" width="4.85546875" style="24" customWidth="1"/>
    <col min="2" max="2" width="27.5703125" style="25" customWidth="1"/>
    <col min="3" max="3" width="7" style="24" customWidth="1"/>
    <col min="4" max="9" width="7.140625" style="24" customWidth="1"/>
    <col min="10" max="12" width="9" style="26"/>
    <col min="13" max="13" width="12.28515625" style="26" customWidth="1"/>
    <col min="14" max="14" width="19.42578125" style="26" customWidth="1"/>
    <col min="15" max="15" width="33.42578125" style="26" customWidth="1"/>
    <col min="16" max="16" width="9" style="26"/>
    <col min="17" max="17" width="12" style="26" customWidth="1"/>
    <col min="18" max="16384" width="9" style="26"/>
  </cols>
  <sheetData>
    <row r="1" spans="1:14">
      <c r="A1" s="501" t="s">
        <v>106</v>
      </c>
      <c r="B1" s="501"/>
      <c r="C1" s="501"/>
      <c r="D1" s="501"/>
      <c r="E1" s="501"/>
      <c r="F1" s="501"/>
      <c r="G1" s="501"/>
      <c r="H1" s="501"/>
      <c r="I1" s="501"/>
    </row>
    <row r="2" spans="1:14">
      <c r="A2" s="501" t="s">
        <v>150</v>
      </c>
      <c r="B2" s="501"/>
      <c r="C2" s="501"/>
      <c r="D2" s="501"/>
      <c r="E2" s="501"/>
      <c r="F2" s="501"/>
      <c r="G2" s="501"/>
      <c r="H2" s="501"/>
      <c r="I2" s="501"/>
    </row>
    <row r="3" spans="1:14">
      <c r="A3" s="501" t="s">
        <v>107</v>
      </c>
      <c r="B3" s="501"/>
      <c r="C3" s="501"/>
      <c r="D3" s="501"/>
      <c r="E3" s="501"/>
      <c r="F3" s="501"/>
      <c r="G3" s="501"/>
      <c r="H3" s="501"/>
      <c r="I3" s="501"/>
    </row>
    <row r="4" spans="1:14">
      <c r="A4" s="27"/>
      <c r="B4" s="28"/>
      <c r="C4" s="27"/>
      <c r="D4" s="27"/>
      <c r="E4" s="27"/>
      <c r="F4" s="27"/>
      <c r="G4" s="27"/>
      <c r="H4" s="27"/>
      <c r="I4" s="27"/>
    </row>
    <row r="5" spans="1:14" s="21" customFormat="1" ht="15.75" customHeight="1">
      <c r="A5" s="505" t="s">
        <v>108</v>
      </c>
      <c r="B5" s="507" t="s">
        <v>109</v>
      </c>
      <c r="C5" s="507" t="s">
        <v>110</v>
      </c>
      <c r="D5" s="502" t="s">
        <v>111</v>
      </c>
      <c r="E5" s="503"/>
      <c r="F5" s="503"/>
      <c r="G5" s="503"/>
      <c r="H5" s="503"/>
      <c r="I5" s="504"/>
    </row>
    <row r="6" spans="1:14" s="21" customFormat="1" ht="37.5" customHeight="1">
      <c r="A6" s="506"/>
      <c r="B6" s="508"/>
      <c r="C6" s="508"/>
      <c r="D6" s="29">
        <v>2025</v>
      </c>
      <c r="E6" s="29">
        <v>2026</v>
      </c>
      <c r="F6" s="30">
        <v>2027</v>
      </c>
      <c r="G6" s="30">
        <v>2028</v>
      </c>
      <c r="H6" s="30">
        <v>2029</v>
      </c>
      <c r="I6" s="47">
        <v>2030</v>
      </c>
    </row>
    <row r="7" spans="1:14" s="21" customFormat="1" ht="38.25" customHeight="1">
      <c r="A7" s="506"/>
      <c r="B7" s="508"/>
      <c r="C7" s="508"/>
      <c r="D7" s="31" t="s">
        <v>4</v>
      </c>
      <c r="E7" s="31" t="s">
        <v>4</v>
      </c>
      <c r="F7" s="31" t="s">
        <v>4</v>
      </c>
      <c r="G7" s="31" t="s">
        <v>4</v>
      </c>
      <c r="H7" s="31" t="s">
        <v>4</v>
      </c>
      <c r="I7" s="48" t="s">
        <v>4</v>
      </c>
    </row>
    <row r="8" spans="1:14" s="22" customFormat="1">
      <c r="A8" s="32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49">
        <v>8</v>
      </c>
    </row>
    <row r="9" spans="1:14" s="23" customFormat="1" ht="45.95" customHeight="1">
      <c r="A9" s="34">
        <v>1</v>
      </c>
      <c r="B9" s="181" t="s">
        <v>38</v>
      </c>
      <c r="C9" s="36" t="s">
        <v>112</v>
      </c>
      <c r="D9" s="37">
        <v>80</v>
      </c>
      <c r="E9" s="37">
        <v>80.5</v>
      </c>
      <c r="F9" s="182" t="s">
        <v>151</v>
      </c>
      <c r="G9" s="182" t="s">
        <v>152</v>
      </c>
      <c r="H9" s="183" t="s">
        <v>153</v>
      </c>
      <c r="I9" s="50">
        <v>84</v>
      </c>
      <c r="N9" s="51"/>
    </row>
    <row r="10" spans="1:14" s="23" customFormat="1" ht="29.1" customHeight="1">
      <c r="A10" s="34">
        <v>2</v>
      </c>
      <c r="B10" s="35" t="s">
        <v>39</v>
      </c>
      <c r="C10" s="38" t="s">
        <v>113</v>
      </c>
      <c r="D10" s="39" t="s">
        <v>144</v>
      </c>
      <c r="E10" s="39" t="s">
        <v>145</v>
      </c>
      <c r="F10" s="39" t="s">
        <v>146</v>
      </c>
      <c r="G10" s="39" t="s">
        <v>147</v>
      </c>
      <c r="H10" s="39" t="s">
        <v>148</v>
      </c>
      <c r="I10" s="52" t="s">
        <v>149</v>
      </c>
      <c r="N10" s="51"/>
    </row>
    <row r="11" spans="1:14" s="23" customFormat="1" ht="24.95" customHeight="1">
      <c r="A11" s="34">
        <v>3</v>
      </c>
      <c r="B11" s="35" t="s">
        <v>114</v>
      </c>
      <c r="C11" s="40" t="s">
        <v>115</v>
      </c>
      <c r="D11" s="37">
        <v>100</v>
      </c>
      <c r="E11" s="37">
        <v>100</v>
      </c>
      <c r="F11" s="37">
        <v>100</v>
      </c>
      <c r="G11" s="37">
        <v>100</v>
      </c>
      <c r="H11" s="37">
        <v>100</v>
      </c>
      <c r="I11" s="50">
        <v>100</v>
      </c>
      <c r="N11" s="51"/>
    </row>
    <row r="12" spans="1:14" s="23" customFormat="1" ht="30" customHeight="1">
      <c r="A12" s="34">
        <v>4</v>
      </c>
      <c r="B12" s="184" t="s">
        <v>116</v>
      </c>
      <c r="C12" s="40" t="s">
        <v>115</v>
      </c>
      <c r="D12" s="37">
        <v>100</v>
      </c>
      <c r="E12" s="37">
        <v>100</v>
      </c>
      <c r="F12" s="37">
        <v>100</v>
      </c>
      <c r="G12" s="37">
        <v>100</v>
      </c>
      <c r="H12" s="37">
        <v>100</v>
      </c>
      <c r="I12" s="50">
        <v>100</v>
      </c>
      <c r="N12" s="51"/>
    </row>
    <row r="13" spans="1:14" s="23" customFormat="1" ht="32.1" customHeight="1">
      <c r="A13" s="34">
        <v>5</v>
      </c>
      <c r="B13" s="184" t="s">
        <v>129</v>
      </c>
      <c r="C13" s="199" t="s">
        <v>130</v>
      </c>
      <c r="D13" s="200">
        <v>69.260000000000005</v>
      </c>
      <c r="E13" s="200">
        <v>69.41</v>
      </c>
      <c r="F13" s="200">
        <v>69.56</v>
      </c>
      <c r="G13" s="200">
        <v>69.709999999999994</v>
      </c>
      <c r="H13" s="200">
        <v>69.86</v>
      </c>
      <c r="I13" s="201">
        <v>70.010000000000005</v>
      </c>
      <c r="N13" s="51"/>
    </row>
    <row r="14" spans="1:14" s="23" customFormat="1" ht="33.75">
      <c r="A14" s="34">
        <v>6</v>
      </c>
      <c r="B14" s="184" t="s">
        <v>103</v>
      </c>
      <c r="C14" s="199" t="s">
        <v>115</v>
      </c>
      <c r="D14" s="200">
        <v>100</v>
      </c>
      <c r="E14" s="200">
        <v>100</v>
      </c>
      <c r="F14" s="200">
        <v>100</v>
      </c>
      <c r="G14" s="200">
        <v>100</v>
      </c>
      <c r="H14" s="200">
        <v>100</v>
      </c>
      <c r="I14" s="202">
        <v>100</v>
      </c>
      <c r="N14" s="51"/>
    </row>
    <row r="15" spans="1:14" s="23" customFormat="1">
      <c r="A15" s="41"/>
      <c r="B15" s="42"/>
      <c r="C15" s="43"/>
      <c r="D15" s="43"/>
      <c r="E15" s="43"/>
      <c r="F15" s="44"/>
      <c r="G15" s="44"/>
      <c r="H15" s="44"/>
      <c r="I15" s="53"/>
    </row>
    <row r="16" spans="1:14" s="23" customFormat="1">
      <c r="A16" s="45"/>
      <c r="B16" s="45"/>
      <c r="C16" s="45"/>
      <c r="D16" s="45"/>
      <c r="E16" s="45"/>
      <c r="F16" s="45"/>
      <c r="G16" s="45"/>
      <c r="H16" s="45"/>
      <c r="I16" s="45"/>
    </row>
    <row r="17" spans="1:9" s="23" customFormat="1">
      <c r="A17" s="45"/>
      <c r="B17" s="45"/>
      <c r="C17" s="45"/>
      <c r="D17" s="45"/>
      <c r="E17" s="46"/>
      <c r="F17" s="46"/>
      <c r="G17" s="46"/>
      <c r="H17" s="46"/>
      <c r="I17" s="46"/>
    </row>
    <row r="18" spans="1:9" s="23" customFormat="1">
      <c r="A18" s="45"/>
      <c r="B18" s="45"/>
      <c r="C18" s="45"/>
      <c r="D18" s="45"/>
      <c r="E18" s="45"/>
      <c r="F18" s="45"/>
      <c r="G18" s="45"/>
      <c r="H18" s="45"/>
      <c r="I18" s="45"/>
    </row>
    <row r="19" spans="1:9" s="23" customFormat="1">
      <c r="A19" s="45"/>
      <c r="B19" s="45"/>
      <c r="C19" s="45"/>
      <c r="D19" s="45"/>
      <c r="E19" s="45"/>
      <c r="F19" s="45"/>
      <c r="G19" s="45"/>
      <c r="H19" s="45"/>
      <c r="I19" s="45"/>
    </row>
    <row r="20" spans="1:9" s="23" customFormat="1">
      <c r="A20" s="45"/>
      <c r="B20" s="45"/>
      <c r="C20" s="45"/>
      <c r="D20" s="45"/>
      <c r="E20" s="45"/>
      <c r="F20" s="45"/>
      <c r="G20" s="45"/>
      <c r="H20" s="45"/>
      <c r="I20" s="45"/>
    </row>
    <row r="21" spans="1:9" s="23" customFormat="1">
      <c r="A21" s="45"/>
      <c r="B21" s="45"/>
      <c r="C21" s="45"/>
      <c r="D21" s="45"/>
      <c r="E21" s="45"/>
      <c r="F21" s="45"/>
      <c r="G21" s="45"/>
      <c r="H21" s="45"/>
      <c r="I21" s="45"/>
    </row>
    <row r="22" spans="1:9" s="23" customFormat="1">
      <c r="A22" s="45"/>
      <c r="B22" s="45"/>
      <c r="C22" s="45"/>
      <c r="D22" s="45"/>
      <c r="E22" s="45"/>
      <c r="F22" s="45"/>
      <c r="G22" s="45"/>
      <c r="H22" s="45"/>
      <c r="I22" s="45"/>
    </row>
    <row r="23" spans="1:9" s="23" customFormat="1">
      <c r="A23" s="45"/>
      <c r="B23" s="45"/>
      <c r="C23" s="45"/>
      <c r="D23" s="45"/>
      <c r="E23" s="45"/>
      <c r="F23" s="45"/>
      <c r="G23" s="45"/>
      <c r="H23" s="45"/>
      <c r="I23" s="45"/>
    </row>
    <row r="24" spans="1:9" s="23" customFormat="1">
      <c r="A24" s="45"/>
      <c r="B24" s="45"/>
      <c r="C24" s="45"/>
      <c r="D24" s="45"/>
      <c r="E24" s="45"/>
      <c r="F24" s="45"/>
      <c r="G24" s="45"/>
      <c r="H24" s="45"/>
      <c r="I24" s="45"/>
    </row>
    <row r="25" spans="1:9" s="23" customFormat="1">
      <c r="A25" s="45"/>
      <c r="B25" s="45"/>
      <c r="C25" s="45"/>
      <c r="D25" s="45"/>
      <c r="E25" s="45"/>
      <c r="F25" s="45"/>
      <c r="G25" s="45"/>
      <c r="H25" s="45"/>
      <c r="I25" s="45"/>
    </row>
    <row r="26" spans="1:9" s="23" customFormat="1">
      <c r="A26" s="45"/>
      <c r="B26" s="45"/>
      <c r="C26" s="45"/>
      <c r="D26" s="45"/>
      <c r="E26" s="45"/>
      <c r="F26" s="45"/>
      <c r="G26" s="45"/>
      <c r="H26" s="45"/>
      <c r="I26" s="45"/>
    </row>
    <row r="27" spans="1:9" s="23" customForma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s="23" customFormat="1">
      <c r="A28" s="45"/>
      <c r="B28" s="45"/>
      <c r="C28" s="45"/>
      <c r="D28" s="45"/>
      <c r="E28" s="45"/>
      <c r="F28" s="45"/>
      <c r="G28" s="45"/>
      <c r="H28" s="45"/>
      <c r="I28" s="45"/>
    </row>
    <row r="29" spans="1:9" s="23" customFormat="1">
      <c r="A29" s="45"/>
      <c r="B29" s="45"/>
      <c r="C29" s="45"/>
      <c r="D29" s="45"/>
      <c r="E29" s="45"/>
      <c r="F29" s="45"/>
      <c r="G29" s="45"/>
      <c r="H29" s="45"/>
      <c r="I29" s="45"/>
    </row>
    <row r="30" spans="1:9" s="23" customFormat="1">
      <c r="A30" s="45"/>
      <c r="B30" s="45"/>
      <c r="C30" s="45"/>
      <c r="D30" s="45"/>
      <c r="E30" s="45"/>
      <c r="F30" s="45"/>
      <c r="G30" s="45"/>
      <c r="H30" s="45"/>
      <c r="I30" s="45"/>
    </row>
    <row r="31" spans="1:9" s="23" customFormat="1">
      <c r="A31" s="45"/>
      <c r="B31" s="45"/>
      <c r="C31" s="45"/>
      <c r="D31" s="45"/>
      <c r="E31" s="45"/>
      <c r="F31" s="45"/>
      <c r="G31" s="45"/>
      <c r="H31" s="45"/>
      <c r="I31" s="45"/>
    </row>
    <row r="32" spans="1:9" s="23" customFormat="1">
      <c r="A32" s="45"/>
      <c r="B32" s="45"/>
      <c r="C32" s="45"/>
      <c r="D32" s="45"/>
      <c r="E32" s="45"/>
      <c r="F32" s="45"/>
      <c r="G32" s="45"/>
      <c r="H32" s="45"/>
      <c r="I32" s="45"/>
    </row>
    <row r="33" spans="1:9" s="23" customFormat="1">
      <c r="A33" s="45"/>
      <c r="B33" s="45"/>
      <c r="C33" s="45"/>
      <c r="D33" s="45"/>
      <c r="E33" s="45"/>
      <c r="F33" s="45"/>
      <c r="G33" s="45"/>
      <c r="H33" s="45"/>
      <c r="I33" s="45"/>
    </row>
    <row r="34" spans="1:9" s="23" customFormat="1">
      <c r="A34" s="45"/>
      <c r="B34" s="45"/>
      <c r="C34" s="45"/>
      <c r="D34" s="45"/>
      <c r="E34" s="45"/>
      <c r="F34" s="45"/>
      <c r="G34" s="45"/>
      <c r="H34" s="45"/>
      <c r="I34" s="45"/>
    </row>
    <row r="35" spans="1:9" s="23" customFormat="1">
      <c r="A35" s="45"/>
      <c r="B35" s="45"/>
      <c r="C35" s="45"/>
      <c r="D35" s="45"/>
      <c r="E35" s="45"/>
      <c r="F35" s="45"/>
      <c r="G35" s="45"/>
      <c r="H35" s="45"/>
      <c r="I35" s="45"/>
    </row>
    <row r="36" spans="1:9" s="23" customFormat="1">
      <c r="A36" s="45"/>
      <c r="B36" s="45"/>
      <c r="C36" s="45"/>
      <c r="D36" s="45"/>
      <c r="E36" s="45"/>
      <c r="F36" s="45"/>
      <c r="G36" s="45"/>
      <c r="H36" s="45"/>
      <c r="I36" s="45"/>
    </row>
    <row r="37" spans="1:9" s="23" customFormat="1">
      <c r="A37" s="45"/>
      <c r="B37" s="45"/>
      <c r="C37" s="45"/>
      <c r="D37" s="45"/>
      <c r="E37" s="45"/>
      <c r="F37" s="45"/>
      <c r="G37" s="45"/>
      <c r="H37" s="45"/>
      <c r="I37" s="45"/>
    </row>
    <row r="38" spans="1:9" s="23" customFormat="1">
      <c r="A38" s="45"/>
      <c r="B38" s="45"/>
      <c r="C38" s="45"/>
      <c r="D38" s="45"/>
      <c r="E38" s="45"/>
      <c r="F38" s="45"/>
      <c r="G38" s="45"/>
      <c r="H38" s="45"/>
      <c r="I38" s="45"/>
    </row>
    <row r="39" spans="1:9" s="23" customFormat="1">
      <c r="A39" s="45"/>
      <c r="B39" s="45"/>
      <c r="C39" s="45"/>
      <c r="D39" s="45"/>
      <c r="E39" s="45"/>
      <c r="F39" s="45"/>
      <c r="G39" s="45"/>
      <c r="H39" s="45"/>
      <c r="I39" s="45"/>
    </row>
    <row r="40" spans="1:9" s="23" customFormat="1">
      <c r="A40" s="45"/>
      <c r="B40" s="45"/>
      <c r="C40" s="45"/>
      <c r="D40" s="45"/>
      <c r="E40" s="45"/>
      <c r="F40" s="45"/>
      <c r="G40" s="45"/>
      <c r="H40" s="45"/>
      <c r="I40" s="45"/>
    </row>
    <row r="41" spans="1:9" s="23" customFormat="1">
      <c r="A41" s="45"/>
      <c r="B41" s="45"/>
      <c r="C41" s="45"/>
      <c r="D41" s="45"/>
      <c r="E41" s="45"/>
      <c r="F41" s="45"/>
      <c r="G41" s="45"/>
      <c r="H41" s="45"/>
      <c r="I41" s="45"/>
    </row>
    <row r="42" spans="1:9" s="23" customFormat="1">
      <c r="A42" s="45"/>
      <c r="B42" s="45"/>
      <c r="C42" s="45"/>
      <c r="D42" s="45"/>
      <c r="E42" s="45"/>
      <c r="F42" s="45"/>
      <c r="G42" s="45"/>
      <c r="H42" s="45"/>
      <c r="I42" s="45"/>
    </row>
    <row r="43" spans="1:9" s="23" customFormat="1">
      <c r="A43" s="45"/>
      <c r="B43" s="45"/>
      <c r="C43" s="45"/>
      <c r="D43" s="45"/>
      <c r="E43" s="45"/>
      <c r="F43" s="45"/>
      <c r="G43" s="45"/>
      <c r="H43" s="45"/>
      <c r="I43" s="45"/>
    </row>
    <row r="44" spans="1:9" s="23" customFormat="1">
      <c r="A44" s="45"/>
      <c r="B44" s="45"/>
      <c r="C44" s="45"/>
      <c r="D44" s="45"/>
      <c r="E44" s="45"/>
      <c r="F44" s="45"/>
      <c r="G44" s="45"/>
      <c r="H44" s="45"/>
      <c r="I44" s="45"/>
    </row>
    <row r="45" spans="1:9" s="23" customFormat="1">
      <c r="A45" s="45"/>
      <c r="B45" s="45"/>
      <c r="C45" s="45"/>
      <c r="D45" s="45"/>
      <c r="E45" s="45"/>
      <c r="F45" s="45"/>
      <c r="G45" s="45"/>
      <c r="H45" s="45"/>
      <c r="I45" s="45"/>
    </row>
    <row r="46" spans="1:9" s="23" customFormat="1">
      <c r="A46" s="45"/>
      <c r="B46" s="45"/>
      <c r="C46" s="45"/>
      <c r="D46" s="45"/>
      <c r="E46" s="45"/>
      <c r="F46" s="45"/>
      <c r="G46" s="45"/>
      <c r="H46" s="45"/>
      <c r="I46" s="45"/>
    </row>
    <row r="47" spans="1:9" s="23" customFormat="1">
      <c r="A47" s="45"/>
      <c r="B47" s="45"/>
      <c r="C47" s="45"/>
      <c r="D47" s="45"/>
      <c r="E47" s="45"/>
      <c r="F47" s="45"/>
      <c r="G47" s="45"/>
      <c r="H47" s="45"/>
      <c r="I47" s="45"/>
    </row>
    <row r="48" spans="1:9" s="23" customFormat="1">
      <c r="A48" s="45"/>
      <c r="B48" s="45"/>
      <c r="C48" s="45"/>
      <c r="D48" s="45"/>
      <c r="E48" s="45"/>
      <c r="F48" s="45"/>
      <c r="G48" s="45"/>
      <c r="H48" s="45"/>
      <c r="I48" s="45"/>
    </row>
    <row r="49" spans="1:9" s="23" customFormat="1">
      <c r="A49" s="45"/>
      <c r="B49" s="45"/>
      <c r="C49" s="45"/>
      <c r="D49" s="45"/>
      <c r="E49" s="45"/>
      <c r="F49" s="45"/>
      <c r="G49" s="45"/>
      <c r="H49" s="45"/>
      <c r="I49" s="45"/>
    </row>
    <row r="50" spans="1:9" s="23" customFormat="1">
      <c r="A50" s="45"/>
      <c r="B50" s="45"/>
      <c r="C50" s="45"/>
      <c r="D50" s="45"/>
      <c r="E50" s="45"/>
      <c r="F50" s="45"/>
      <c r="G50" s="45"/>
      <c r="H50" s="45"/>
      <c r="I50" s="45"/>
    </row>
    <row r="51" spans="1:9" s="23" customFormat="1">
      <c r="A51" s="45"/>
      <c r="B51" s="45"/>
      <c r="C51" s="45"/>
      <c r="D51" s="45"/>
      <c r="E51" s="45"/>
      <c r="F51" s="45"/>
      <c r="G51" s="45"/>
      <c r="H51" s="45"/>
      <c r="I51" s="45"/>
    </row>
    <row r="52" spans="1:9" s="23" customFormat="1">
      <c r="A52" s="45"/>
      <c r="B52" s="45"/>
      <c r="C52" s="45"/>
      <c r="D52" s="45"/>
      <c r="E52" s="45"/>
      <c r="F52" s="45"/>
      <c r="G52" s="45"/>
      <c r="H52" s="45"/>
      <c r="I52" s="45"/>
    </row>
    <row r="53" spans="1:9" s="23" customFormat="1">
      <c r="A53" s="45"/>
      <c r="B53" s="45"/>
      <c r="C53" s="45"/>
      <c r="D53" s="45"/>
      <c r="E53" s="45"/>
      <c r="F53" s="45"/>
      <c r="G53" s="45"/>
      <c r="H53" s="45"/>
      <c r="I53" s="45"/>
    </row>
    <row r="54" spans="1:9" s="23" customFormat="1">
      <c r="A54" s="45"/>
      <c r="B54" s="45"/>
      <c r="C54" s="45"/>
      <c r="D54" s="45"/>
      <c r="E54" s="45"/>
      <c r="F54" s="45"/>
      <c r="G54" s="45"/>
      <c r="H54" s="45"/>
      <c r="I54" s="45"/>
    </row>
    <row r="55" spans="1:9" s="23" customFormat="1">
      <c r="A55" s="45"/>
      <c r="B55" s="45"/>
      <c r="C55" s="45"/>
      <c r="D55" s="45"/>
      <c r="E55" s="45"/>
      <c r="F55" s="45"/>
      <c r="G55" s="45"/>
      <c r="H55" s="45"/>
      <c r="I55" s="45"/>
    </row>
    <row r="56" spans="1:9" s="23" customFormat="1">
      <c r="A56" s="45"/>
      <c r="B56" s="45"/>
      <c r="C56" s="45"/>
      <c r="D56" s="45"/>
      <c r="E56" s="45"/>
      <c r="F56" s="45"/>
      <c r="G56" s="45"/>
      <c r="H56" s="45"/>
      <c r="I56" s="45"/>
    </row>
    <row r="57" spans="1:9" s="23" customFormat="1">
      <c r="A57" s="45"/>
      <c r="B57" s="45"/>
      <c r="C57" s="45"/>
      <c r="D57" s="45"/>
      <c r="E57" s="45"/>
      <c r="F57" s="45"/>
      <c r="G57" s="45"/>
      <c r="H57" s="45"/>
      <c r="I57" s="45"/>
    </row>
    <row r="58" spans="1:9" s="23" customFormat="1">
      <c r="A58" s="45"/>
      <c r="B58" s="45"/>
      <c r="C58" s="45"/>
      <c r="D58" s="45"/>
      <c r="E58" s="45"/>
      <c r="F58" s="45"/>
      <c r="G58" s="45"/>
      <c r="H58" s="45"/>
      <c r="I58" s="45"/>
    </row>
    <row r="59" spans="1:9" s="23" customFormat="1">
      <c r="A59" s="45"/>
      <c r="B59" s="45"/>
      <c r="C59" s="45"/>
      <c r="D59" s="45"/>
      <c r="E59" s="45"/>
      <c r="F59" s="45"/>
      <c r="G59" s="45"/>
      <c r="H59" s="45"/>
      <c r="I59" s="45"/>
    </row>
    <row r="60" spans="1:9" s="23" customFormat="1">
      <c r="A60" s="45"/>
      <c r="B60" s="45"/>
      <c r="C60" s="45"/>
      <c r="D60" s="45"/>
      <c r="E60" s="45"/>
      <c r="F60" s="45"/>
      <c r="G60" s="45"/>
      <c r="H60" s="45"/>
      <c r="I60" s="45"/>
    </row>
    <row r="61" spans="1:9" s="23" customFormat="1">
      <c r="A61" s="25"/>
      <c r="B61" s="25"/>
      <c r="C61" s="25"/>
      <c r="D61" s="25"/>
      <c r="E61" s="25"/>
      <c r="F61" s="25"/>
      <c r="G61" s="25"/>
      <c r="H61" s="25"/>
      <c r="I61" s="25"/>
    </row>
    <row r="62" spans="1:9" s="23" customFormat="1">
      <c r="A62" s="25"/>
      <c r="B62" s="25"/>
      <c r="C62" s="25"/>
      <c r="D62" s="25"/>
      <c r="E62" s="25"/>
      <c r="F62" s="25"/>
      <c r="G62" s="25"/>
      <c r="H62" s="25"/>
      <c r="I62" s="25"/>
    </row>
    <row r="63" spans="1:9" s="23" customFormat="1">
      <c r="A63" s="25"/>
      <c r="B63" s="25"/>
      <c r="C63" s="25"/>
      <c r="D63" s="25"/>
      <c r="E63" s="25"/>
      <c r="F63" s="25"/>
      <c r="G63" s="25"/>
      <c r="H63" s="25"/>
      <c r="I63" s="25"/>
    </row>
    <row r="64" spans="1:9" s="23" customFormat="1">
      <c r="A64" s="25"/>
      <c r="B64" s="25"/>
      <c r="C64" s="25"/>
      <c r="D64" s="25"/>
      <c r="E64" s="25"/>
      <c r="F64" s="25"/>
      <c r="G64" s="25"/>
      <c r="H64" s="25"/>
      <c r="I64" s="25"/>
    </row>
    <row r="65" spans="1:9" s="23" customFormat="1">
      <c r="A65" s="25"/>
      <c r="B65" s="25"/>
      <c r="C65" s="25"/>
      <c r="D65" s="25"/>
      <c r="E65" s="25"/>
      <c r="F65" s="25"/>
      <c r="G65" s="25"/>
      <c r="H65" s="25"/>
      <c r="I65" s="25"/>
    </row>
    <row r="66" spans="1:9" s="23" customFormat="1">
      <c r="A66" s="25"/>
      <c r="B66" s="25"/>
      <c r="C66" s="25"/>
      <c r="D66" s="25"/>
      <c r="E66" s="25"/>
      <c r="F66" s="25"/>
      <c r="G66" s="25"/>
      <c r="H66" s="25"/>
      <c r="I66" s="25"/>
    </row>
    <row r="67" spans="1:9" s="23" customFormat="1">
      <c r="A67" s="25"/>
      <c r="B67" s="25"/>
      <c r="C67" s="25"/>
      <c r="D67" s="25"/>
      <c r="E67" s="25"/>
      <c r="F67" s="25"/>
      <c r="G67" s="25"/>
      <c r="H67" s="25"/>
      <c r="I67" s="25"/>
    </row>
    <row r="68" spans="1:9" s="23" customFormat="1">
      <c r="A68" s="25"/>
      <c r="B68" s="25"/>
      <c r="C68" s="25"/>
      <c r="D68" s="25"/>
      <c r="E68" s="25"/>
      <c r="F68" s="25"/>
      <c r="G68" s="25"/>
      <c r="H68" s="25"/>
      <c r="I68" s="25"/>
    </row>
    <row r="69" spans="1:9" s="23" customFormat="1">
      <c r="A69" s="25"/>
      <c r="B69" s="25"/>
      <c r="C69" s="25"/>
      <c r="D69" s="25"/>
      <c r="E69" s="25"/>
      <c r="F69" s="25"/>
      <c r="G69" s="25"/>
      <c r="H69" s="25"/>
      <c r="I69" s="25"/>
    </row>
    <row r="70" spans="1:9" s="23" customFormat="1">
      <c r="A70" s="25"/>
      <c r="B70" s="25"/>
      <c r="C70" s="25"/>
      <c r="D70" s="25"/>
      <c r="E70" s="25"/>
      <c r="F70" s="25"/>
      <c r="G70" s="25"/>
      <c r="H70" s="25"/>
      <c r="I70" s="25"/>
    </row>
    <row r="71" spans="1:9" s="23" customFormat="1">
      <c r="A71" s="25"/>
      <c r="B71" s="25"/>
      <c r="C71" s="25"/>
      <c r="D71" s="25"/>
      <c r="E71" s="25"/>
      <c r="F71" s="25"/>
      <c r="G71" s="25"/>
      <c r="H71" s="25"/>
      <c r="I71" s="25"/>
    </row>
    <row r="72" spans="1:9" s="23" customFormat="1">
      <c r="A72" s="25"/>
      <c r="B72" s="25"/>
      <c r="C72" s="25"/>
      <c r="D72" s="25"/>
      <c r="E72" s="25"/>
      <c r="F72" s="25"/>
      <c r="G72" s="25"/>
      <c r="H72" s="25"/>
      <c r="I72" s="25"/>
    </row>
    <row r="73" spans="1:9" s="23" customFormat="1">
      <c r="A73" s="25"/>
      <c r="B73" s="25"/>
      <c r="C73" s="25"/>
      <c r="D73" s="25"/>
      <c r="E73" s="25"/>
      <c r="F73" s="25"/>
      <c r="G73" s="25"/>
      <c r="H73" s="25"/>
      <c r="I73" s="25"/>
    </row>
    <row r="74" spans="1:9" s="23" customFormat="1">
      <c r="A74" s="25"/>
      <c r="B74" s="25"/>
      <c r="C74" s="25"/>
      <c r="D74" s="25"/>
      <c r="E74" s="25"/>
      <c r="F74" s="25"/>
      <c r="G74" s="25"/>
      <c r="H74" s="25"/>
      <c r="I74" s="25"/>
    </row>
    <row r="75" spans="1:9" s="23" customFormat="1">
      <c r="A75" s="25"/>
      <c r="B75" s="25"/>
      <c r="C75" s="25"/>
      <c r="D75" s="25"/>
      <c r="E75" s="25"/>
      <c r="F75" s="25"/>
      <c r="G75" s="25"/>
      <c r="H75" s="25"/>
      <c r="I75" s="25"/>
    </row>
    <row r="76" spans="1:9" s="23" customFormat="1">
      <c r="A76" s="25"/>
      <c r="B76" s="25"/>
      <c r="C76" s="25"/>
      <c r="D76" s="25"/>
      <c r="E76" s="25"/>
      <c r="F76" s="25"/>
      <c r="G76" s="25"/>
      <c r="H76" s="25"/>
      <c r="I76" s="25"/>
    </row>
    <row r="77" spans="1:9" s="23" customFormat="1">
      <c r="A77" s="25"/>
      <c r="B77" s="25"/>
      <c r="C77" s="25"/>
      <c r="D77" s="25"/>
      <c r="E77" s="25"/>
      <c r="F77" s="25"/>
      <c r="G77" s="25"/>
      <c r="H77" s="25"/>
      <c r="I77" s="25"/>
    </row>
    <row r="78" spans="1:9" s="23" customFormat="1">
      <c r="A78" s="25"/>
      <c r="B78" s="25"/>
      <c r="C78" s="25"/>
      <c r="D78" s="25"/>
      <c r="E78" s="25"/>
      <c r="F78" s="25"/>
      <c r="G78" s="25"/>
      <c r="H78" s="25"/>
      <c r="I78" s="25"/>
    </row>
    <row r="79" spans="1:9" s="23" customFormat="1">
      <c r="A79" s="25"/>
      <c r="B79" s="25"/>
      <c r="C79" s="25"/>
      <c r="D79" s="25"/>
      <c r="E79" s="25"/>
      <c r="F79" s="25"/>
      <c r="G79" s="25"/>
      <c r="H79" s="25"/>
      <c r="I79" s="25"/>
    </row>
    <row r="80" spans="1:9" s="23" customFormat="1">
      <c r="A80" s="25"/>
      <c r="B80" s="25"/>
      <c r="C80" s="25"/>
      <c r="D80" s="25"/>
      <c r="E80" s="25"/>
      <c r="F80" s="25"/>
      <c r="G80" s="25"/>
      <c r="H80" s="25"/>
      <c r="I80" s="25"/>
    </row>
    <row r="81" spans="1:9" s="23" customFormat="1">
      <c r="A81" s="25"/>
      <c r="B81" s="25"/>
      <c r="C81" s="25"/>
      <c r="D81" s="25"/>
      <c r="E81" s="25"/>
      <c r="F81" s="25"/>
      <c r="G81" s="25"/>
      <c r="H81" s="25"/>
      <c r="I81" s="25"/>
    </row>
    <row r="82" spans="1:9" s="23" customFormat="1">
      <c r="A82" s="25"/>
      <c r="B82" s="25"/>
      <c r="C82" s="25"/>
      <c r="D82" s="25"/>
      <c r="E82" s="25"/>
      <c r="F82" s="25"/>
      <c r="G82" s="25"/>
      <c r="H82" s="25"/>
      <c r="I82" s="25"/>
    </row>
    <row r="83" spans="1:9" s="23" customFormat="1">
      <c r="A83" s="25"/>
      <c r="B83" s="25"/>
      <c r="C83" s="25"/>
      <c r="D83" s="25"/>
      <c r="E83" s="25"/>
      <c r="F83" s="25"/>
      <c r="G83" s="25"/>
      <c r="H83" s="25"/>
      <c r="I83" s="25"/>
    </row>
    <row r="84" spans="1:9" s="23" customFormat="1">
      <c r="A84" s="25"/>
      <c r="B84" s="25"/>
      <c r="C84" s="25"/>
      <c r="D84" s="25"/>
      <c r="E84" s="25"/>
      <c r="F84" s="25"/>
      <c r="G84" s="25"/>
      <c r="H84" s="25"/>
      <c r="I84" s="25"/>
    </row>
    <row r="85" spans="1:9" s="23" customFormat="1">
      <c r="A85" s="25"/>
      <c r="B85" s="25"/>
      <c r="C85" s="25"/>
      <c r="D85" s="25"/>
      <c r="E85" s="25"/>
      <c r="F85" s="25"/>
      <c r="G85" s="25"/>
      <c r="H85" s="25"/>
      <c r="I85" s="25"/>
    </row>
    <row r="86" spans="1:9" s="23" customFormat="1">
      <c r="A86" s="25"/>
      <c r="B86" s="25"/>
      <c r="C86" s="25"/>
      <c r="D86" s="25"/>
      <c r="E86" s="25"/>
      <c r="F86" s="25"/>
      <c r="G86" s="25"/>
      <c r="H86" s="25"/>
      <c r="I86" s="25"/>
    </row>
    <row r="87" spans="1:9" s="23" customFormat="1">
      <c r="A87" s="25"/>
      <c r="B87" s="25"/>
      <c r="C87" s="25"/>
      <c r="D87" s="25"/>
      <c r="E87" s="25"/>
      <c r="F87" s="25"/>
      <c r="G87" s="25"/>
      <c r="H87" s="25"/>
      <c r="I87" s="25"/>
    </row>
    <row r="88" spans="1:9" s="23" customFormat="1">
      <c r="A88" s="25"/>
      <c r="B88" s="25"/>
      <c r="C88" s="25"/>
      <c r="D88" s="25"/>
      <c r="E88" s="25"/>
      <c r="F88" s="25"/>
      <c r="G88" s="25"/>
      <c r="H88" s="25"/>
      <c r="I88" s="25"/>
    </row>
    <row r="89" spans="1:9" s="23" customFormat="1">
      <c r="A89" s="25"/>
      <c r="B89" s="25"/>
      <c r="C89" s="25"/>
      <c r="D89" s="25"/>
      <c r="E89" s="25"/>
      <c r="F89" s="25"/>
      <c r="G89" s="25"/>
      <c r="H89" s="25"/>
      <c r="I89" s="25"/>
    </row>
    <row r="90" spans="1:9" s="23" customFormat="1">
      <c r="A90" s="25"/>
      <c r="B90" s="25"/>
      <c r="C90" s="25"/>
      <c r="D90" s="25"/>
      <c r="E90" s="25"/>
      <c r="F90" s="25"/>
      <c r="G90" s="25"/>
      <c r="H90" s="25"/>
      <c r="I90" s="25"/>
    </row>
    <row r="91" spans="1:9" s="23" customFormat="1">
      <c r="A91" s="25"/>
      <c r="B91" s="25"/>
      <c r="C91" s="25"/>
      <c r="D91" s="25"/>
      <c r="E91" s="25"/>
      <c r="F91" s="25"/>
      <c r="G91" s="25"/>
      <c r="H91" s="25"/>
      <c r="I91" s="25"/>
    </row>
    <row r="92" spans="1:9" s="23" customFormat="1">
      <c r="A92" s="25"/>
      <c r="B92" s="25"/>
      <c r="C92" s="25"/>
      <c r="D92" s="25"/>
      <c r="E92" s="25"/>
      <c r="F92" s="25"/>
      <c r="G92" s="25"/>
      <c r="H92" s="25"/>
      <c r="I92" s="25"/>
    </row>
    <row r="93" spans="1:9" s="23" customFormat="1">
      <c r="A93" s="25"/>
      <c r="B93" s="25"/>
      <c r="C93" s="25"/>
      <c r="D93" s="25"/>
      <c r="E93" s="25"/>
      <c r="F93" s="25"/>
      <c r="G93" s="25"/>
      <c r="H93" s="25"/>
      <c r="I93" s="25"/>
    </row>
    <row r="94" spans="1:9" s="23" customFormat="1">
      <c r="A94" s="25"/>
      <c r="B94" s="25"/>
      <c r="C94" s="25"/>
      <c r="D94" s="25"/>
      <c r="E94" s="25"/>
      <c r="F94" s="25"/>
      <c r="G94" s="25"/>
      <c r="H94" s="25"/>
      <c r="I94" s="25"/>
    </row>
    <row r="95" spans="1:9" s="23" customFormat="1">
      <c r="A95" s="25"/>
      <c r="B95" s="25"/>
      <c r="C95" s="25"/>
      <c r="D95" s="25"/>
      <c r="E95" s="25"/>
      <c r="F95" s="25"/>
      <c r="G95" s="25"/>
      <c r="H95" s="25"/>
      <c r="I95" s="25"/>
    </row>
    <row r="96" spans="1:9" s="23" customFormat="1">
      <c r="A96" s="25"/>
      <c r="B96" s="25"/>
      <c r="C96" s="25"/>
      <c r="D96" s="25"/>
      <c r="E96" s="25"/>
      <c r="F96" s="25"/>
      <c r="G96" s="25"/>
      <c r="H96" s="25"/>
      <c r="I96" s="25"/>
    </row>
    <row r="97" spans="1:9" s="23" customFormat="1">
      <c r="A97" s="25"/>
      <c r="B97" s="25"/>
      <c r="C97" s="25"/>
      <c r="D97" s="25"/>
      <c r="E97" s="25"/>
      <c r="F97" s="25"/>
      <c r="G97" s="25"/>
      <c r="H97" s="25"/>
      <c r="I97" s="25"/>
    </row>
    <row r="98" spans="1:9" s="23" customFormat="1">
      <c r="A98" s="25"/>
      <c r="B98" s="25"/>
      <c r="C98" s="25"/>
      <c r="D98" s="25"/>
      <c r="E98" s="25"/>
      <c r="F98" s="25"/>
      <c r="G98" s="25"/>
      <c r="H98" s="25"/>
      <c r="I98" s="25"/>
    </row>
    <row r="99" spans="1:9" s="23" customFormat="1">
      <c r="A99" s="25"/>
      <c r="B99" s="25"/>
      <c r="C99" s="25"/>
      <c r="D99" s="25"/>
      <c r="E99" s="25"/>
      <c r="F99" s="25"/>
      <c r="G99" s="25"/>
      <c r="H99" s="25"/>
      <c r="I99" s="25"/>
    </row>
    <row r="100" spans="1:9" s="23" customFormat="1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s="23" customFormat="1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s="23" customFormat="1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s="23" customFormat="1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s="23" customFormat="1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s="23" customFormat="1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s="23" customFormat="1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s="23" customFormat="1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s="23" customFormat="1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s="23" customFormat="1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s="23" customFormat="1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s="23" customFormat="1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s="23" customFormat="1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s="23" customFormat="1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s="23" customFormat="1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s="23" customFormat="1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s="23" customFormat="1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s="23" customFormat="1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s="23" customFormat="1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s="23" customFormat="1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s="23" customFormat="1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s="23" customFormat="1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s="23" customFormat="1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s="23" customFormat="1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s="23" customFormat="1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s="23" customFormat="1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s="23" customFormat="1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s="23" customFormat="1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s="23" customFormat="1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s="23" customFormat="1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s="23" customFormat="1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s="23" customFormat="1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s="23" customFormat="1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s="23" customFormat="1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s="23" customFormat="1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s="23" customFormat="1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s="23" customFormat="1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s="23" customFormat="1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s="23" customFormat="1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s="23" customFormat="1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s="23" customFormat="1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s="23" customFormat="1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s="23" customFormat="1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s="23" customFormat="1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s="23" customFormat="1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s="23" customFormat="1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s="23" customFormat="1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s="23" customFormat="1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s="23" customFormat="1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s="23" customFormat="1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s="23" customFormat="1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s="23" customFormat="1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s="23" customFormat="1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s="23" customFormat="1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s="23" customFormat="1">
      <c r="A154" s="25"/>
      <c r="B154" s="25"/>
      <c r="C154" s="25"/>
      <c r="D154" s="25"/>
      <c r="E154" s="25"/>
      <c r="F154" s="25"/>
      <c r="G154" s="25"/>
      <c r="H154" s="25"/>
      <c r="I154" s="25"/>
    </row>
  </sheetData>
  <mergeCells count="7">
    <mergeCell ref="A1:I1"/>
    <mergeCell ref="A2:I2"/>
    <mergeCell ref="A3:I3"/>
    <mergeCell ref="D5:I5"/>
    <mergeCell ref="A5:A7"/>
    <mergeCell ref="B5:B7"/>
    <mergeCell ref="C5:C7"/>
  </mergeCells>
  <pageMargins left="0.70866141732283505" right="0.24" top="0.74803149606299202" bottom="0.74803149606299202" header="0.31496062992126" footer="0.31496062992126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tabSelected="1" topLeftCell="A3" workbookViewId="0">
      <selection activeCell="H11" sqref="H11"/>
    </sheetView>
  </sheetViews>
  <sheetFormatPr defaultColWidth="8.7109375" defaultRowHeight="15"/>
  <cols>
    <col min="1" max="1" width="24.7109375" customWidth="1"/>
    <col min="2" max="2" width="10.140625" customWidth="1"/>
  </cols>
  <sheetData>
    <row r="1" spans="1:10">
      <c r="A1" s="511" t="s">
        <v>117</v>
      </c>
      <c r="B1" s="511"/>
      <c r="C1" s="511"/>
      <c r="D1" s="511"/>
      <c r="E1" s="511"/>
      <c r="F1" s="511"/>
      <c r="G1" s="511"/>
      <c r="H1" s="511"/>
    </row>
    <row r="2" spans="1:10">
      <c r="A2" s="511" t="s">
        <v>154</v>
      </c>
      <c r="B2" s="511"/>
      <c r="C2" s="511"/>
      <c r="D2" s="511"/>
      <c r="E2" s="511"/>
      <c r="F2" s="511"/>
      <c r="G2" s="511"/>
      <c r="H2" s="511"/>
    </row>
    <row r="3" spans="1:10">
      <c r="A3" s="511" t="s">
        <v>1</v>
      </c>
      <c r="B3" s="511"/>
      <c r="C3" s="511"/>
      <c r="D3" s="511"/>
      <c r="E3" s="511"/>
      <c r="F3" s="511"/>
      <c r="G3" s="511"/>
      <c r="H3" s="511"/>
    </row>
    <row r="5" spans="1:10" ht="29.1" customHeight="1">
      <c r="A5" s="514" t="s">
        <v>34</v>
      </c>
      <c r="B5" s="509" t="s">
        <v>110</v>
      </c>
      <c r="C5" s="512" t="s">
        <v>35</v>
      </c>
      <c r="D5" s="512"/>
      <c r="E5" s="512"/>
      <c r="F5" s="512"/>
      <c r="G5" s="512"/>
      <c r="H5" s="513"/>
      <c r="I5" s="18"/>
      <c r="J5" s="19"/>
    </row>
    <row r="6" spans="1:10">
      <c r="A6" s="514"/>
      <c r="B6" s="509"/>
      <c r="C6" s="1">
        <v>2025</v>
      </c>
      <c r="D6" s="2">
        <v>2026</v>
      </c>
      <c r="E6" s="3">
        <v>2027</v>
      </c>
      <c r="F6" s="4">
        <v>2028</v>
      </c>
      <c r="G6" s="4">
        <v>2029</v>
      </c>
      <c r="H6" s="4">
        <v>2030</v>
      </c>
      <c r="I6" s="18"/>
      <c r="J6" s="19"/>
    </row>
    <row r="7" spans="1:10">
      <c r="A7" s="514"/>
      <c r="B7" s="509"/>
      <c r="C7" s="5" t="s">
        <v>4</v>
      </c>
      <c r="D7" s="5" t="s">
        <v>4</v>
      </c>
      <c r="E7" s="5" t="s">
        <v>4</v>
      </c>
      <c r="F7" s="5" t="s">
        <v>4</v>
      </c>
      <c r="G7" s="5" t="s">
        <v>4</v>
      </c>
      <c r="H7" s="5" t="s">
        <v>4</v>
      </c>
      <c r="I7" s="18"/>
      <c r="J7" s="19"/>
    </row>
    <row r="8" spans="1:10">
      <c r="A8" s="6">
        <v>1</v>
      </c>
      <c r="B8" s="7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18"/>
      <c r="J8" s="19"/>
    </row>
    <row r="9" spans="1:10" ht="45" customHeight="1">
      <c r="A9" s="9" t="s">
        <v>118</v>
      </c>
      <c r="B9" s="10" t="s">
        <v>115</v>
      </c>
      <c r="C9" s="11">
        <v>100</v>
      </c>
      <c r="D9" s="11">
        <v>100</v>
      </c>
      <c r="E9" s="11">
        <v>100</v>
      </c>
      <c r="F9" s="11">
        <v>100</v>
      </c>
      <c r="G9" s="11">
        <v>100</v>
      </c>
      <c r="H9" s="11">
        <v>100</v>
      </c>
      <c r="I9" s="18"/>
      <c r="J9" s="19"/>
    </row>
    <row r="10" spans="1:10" ht="39" customHeight="1">
      <c r="A10" s="12" t="s">
        <v>119</v>
      </c>
      <c r="B10" s="11" t="s">
        <v>120</v>
      </c>
      <c r="C10" s="11">
        <v>2</v>
      </c>
      <c r="D10" s="11">
        <v>2</v>
      </c>
      <c r="E10" s="11">
        <v>2</v>
      </c>
      <c r="F10" s="11">
        <v>2</v>
      </c>
      <c r="G10" s="11">
        <v>2</v>
      </c>
      <c r="H10" s="11">
        <v>2</v>
      </c>
      <c r="I10" s="19"/>
      <c r="J10" s="19"/>
    </row>
    <row r="11" spans="1:10" ht="69" customHeight="1">
      <c r="A11" s="13" t="s">
        <v>121</v>
      </c>
      <c r="B11" s="14" t="s">
        <v>115</v>
      </c>
      <c r="C11" s="14">
        <v>100</v>
      </c>
      <c r="D11" s="14">
        <v>100</v>
      </c>
      <c r="E11" s="14">
        <v>100</v>
      </c>
      <c r="F11" s="14">
        <v>100</v>
      </c>
      <c r="G11" s="14">
        <v>100</v>
      </c>
      <c r="H11" s="14">
        <v>100</v>
      </c>
      <c r="I11" s="19"/>
      <c r="J11" s="19"/>
    </row>
    <row r="12" spans="1:10" ht="17.45" customHeight="1">
      <c r="A12" s="515" t="s">
        <v>122</v>
      </c>
      <c r="B12" s="510" t="s">
        <v>115</v>
      </c>
      <c r="C12" s="510">
        <v>100</v>
      </c>
      <c r="D12" s="510">
        <v>100</v>
      </c>
      <c r="E12" s="510">
        <v>100</v>
      </c>
      <c r="F12" s="510">
        <v>100</v>
      </c>
      <c r="G12" s="510">
        <v>100</v>
      </c>
      <c r="H12" s="510">
        <v>100</v>
      </c>
      <c r="I12" s="19"/>
      <c r="J12" s="19"/>
    </row>
    <row r="13" spans="1:10">
      <c r="A13" s="515"/>
      <c r="B13" s="510"/>
      <c r="C13" s="510"/>
      <c r="D13" s="510"/>
      <c r="E13" s="510"/>
      <c r="F13" s="510"/>
      <c r="G13" s="510"/>
      <c r="H13" s="510"/>
      <c r="I13" s="20"/>
      <c r="J13" s="19"/>
    </row>
    <row r="14" spans="1:10" ht="9" customHeight="1">
      <c r="A14" s="515"/>
      <c r="B14" s="510"/>
      <c r="C14" s="510"/>
      <c r="D14" s="510"/>
      <c r="E14" s="510"/>
      <c r="F14" s="510"/>
      <c r="G14" s="510"/>
      <c r="H14" s="510"/>
      <c r="I14" s="20"/>
      <c r="J14" s="19"/>
    </row>
    <row r="15" spans="1:10" ht="51">
      <c r="A15" s="15" t="s">
        <v>123</v>
      </c>
      <c r="B15" s="10" t="s">
        <v>124</v>
      </c>
      <c r="C15" s="10">
        <v>12</v>
      </c>
      <c r="D15" s="10">
        <v>12</v>
      </c>
      <c r="E15" s="10">
        <v>12</v>
      </c>
      <c r="F15" s="10">
        <v>12</v>
      </c>
      <c r="G15" s="10">
        <v>12</v>
      </c>
      <c r="H15" s="10">
        <v>12</v>
      </c>
      <c r="I15" s="19"/>
      <c r="J15" s="19"/>
    </row>
    <row r="16" spans="1:10" ht="25.5">
      <c r="A16" s="15" t="s">
        <v>128</v>
      </c>
      <c r="B16" s="10" t="s">
        <v>125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9"/>
      <c r="J16" s="19"/>
    </row>
    <row r="17" spans="1:10" ht="53.1" customHeight="1">
      <c r="A17" s="15" t="s">
        <v>126</v>
      </c>
      <c r="B17" s="10" t="s">
        <v>115</v>
      </c>
      <c r="C17" s="10">
        <v>100</v>
      </c>
      <c r="D17" s="10">
        <v>100</v>
      </c>
      <c r="E17" s="10">
        <v>100</v>
      </c>
      <c r="F17" s="10">
        <v>100</v>
      </c>
      <c r="G17" s="10">
        <v>100</v>
      </c>
      <c r="H17" s="10">
        <v>100</v>
      </c>
      <c r="I17" s="19"/>
      <c r="J17" s="19"/>
    </row>
    <row r="18" spans="1:10" ht="30.95" customHeight="1">
      <c r="A18" s="15" t="s">
        <v>127</v>
      </c>
      <c r="B18" s="10" t="s">
        <v>124</v>
      </c>
      <c r="C18" s="10">
        <v>4</v>
      </c>
      <c r="D18" s="10">
        <v>4</v>
      </c>
      <c r="E18" s="10">
        <v>4</v>
      </c>
      <c r="F18" s="10">
        <v>4</v>
      </c>
      <c r="G18" s="10">
        <v>4</v>
      </c>
      <c r="H18" s="10">
        <v>4</v>
      </c>
      <c r="I18" s="19"/>
      <c r="J18" s="19"/>
    </row>
    <row r="19" spans="1:10">
      <c r="A19" s="16"/>
    </row>
    <row r="20" spans="1:10">
      <c r="A20" s="16"/>
    </row>
    <row r="21" spans="1:10" ht="15.75">
      <c r="A21" s="17"/>
    </row>
    <row r="22" spans="1:10" ht="15.75">
      <c r="A22" s="17"/>
    </row>
  </sheetData>
  <mergeCells count="14">
    <mergeCell ref="B5:B7"/>
    <mergeCell ref="B12:B14"/>
    <mergeCell ref="C12:C14"/>
    <mergeCell ref="D12:D14"/>
    <mergeCell ref="A1:H1"/>
    <mergeCell ref="A2:H2"/>
    <mergeCell ref="A3:H3"/>
    <mergeCell ref="C5:H5"/>
    <mergeCell ref="A5:A7"/>
    <mergeCell ref="E12:E14"/>
    <mergeCell ref="F12:F14"/>
    <mergeCell ref="G12:G14"/>
    <mergeCell ref="H12:H14"/>
    <mergeCell ref="A12:A14"/>
  </mergeCells>
  <pageMargins left="0.75" right="0.44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TC-23</vt:lpstr>
      <vt:lpstr>TC-24 (2)</vt:lpstr>
      <vt:lpstr>Tabel 3-1</vt:lpstr>
      <vt:lpstr>Tabel 3.3</vt:lpstr>
      <vt:lpstr>Tabel 3.2</vt:lpstr>
      <vt:lpstr>Tabel 4</vt:lpstr>
      <vt:lpstr>Tabel 4.1</vt:lpstr>
      <vt:lpstr>TAbel 4.2</vt:lpstr>
      <vt:lpstr>Tabel 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TOSHIBA</cp:lastModifiedBy>
  <cp:lastPrinted>2025-09-22T09:57:53Z</cp:lastPrinted>
  <dcterms:created xsi:type="dcterms:W3CDTF">2012-12-12T02:07:00Z</dcterms:created>
  <dcterms:modified xsi:type="dcterms:W3CDTF">2025-10-03T05:49:21Z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E7DE04B85B054964B9A8504E3E0323F5_12</vt:lpwstr>
  </property>
  <property fmtid="{D5CDD505-2E9C-101B-9397-08002B2CF9AE}" pid="3" name="KSOProductBuildVer">
    <vt:lpwstr>1033-12.2.0.21931</vt:lpwstr>
  </property>
</Properties>
</file>