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E:\PERIKANAN\2023\SEKSI PENANGKAPAN IKAN DAN JASA PERIKANAN\statistik\"/>
    </mc:Choice>
  </mc:AlternateContent>
  <xr:revisionPtr revIDLastSave="0" documentId="13_ncr:1_{16D9F041-0293-42FE-921C-2C5C5A8A736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TP LAUT" sheetId="2" r:id="rId1"/>
    <sheet name="PRODUKSI LAUT" sheetId="4" r:id="rId2"/>
    <sheet name="NILAI LAUT " sheetId="11" r:id="rId3"/>
    <sheet name="RTP PUD" sheetId="5" r:id="rId4"/>
    <sheet name="JUMLAH PRODUKSI PUD  " sheetId="10" r:id="rId5"/>
    <sheet name="NILAI PRODUKSI PUD " sheetId="12" r:id="rId6"/>
  </sheets>
  <definedNames>
    <definedName name="_xlnm.Print_Area" localSheetId="4">'JUMLAH PRODUKSI PUD  '!$A$1:$Q$39</definedName>
    <definedName name="_xlnm.Print_Area" localSheetId="2">'NILAI LAUT '!$A$1:$E$50</definedName>
    <definedName name="_xlnm.Print_Area" localSheetId="5">'NILAI PRODUKSI PUD '!$A$1:$Q$39</definedName>
    <definedName name="_xlnm.Print_Area" localSheetId="1">'PRODUKSI LAUT'!$A$1:$E$50</definedName>
    <definedName name="_xlnm.Print_Area" localSheetId="0">'RTP LAUT'!$A$1:$E$71</definedName>
  </definedNames>
  <calcPr calcId="191029"/>
</workbook>
</file>

<file path=xl/calcChain.xml><?xml version="1.0" encoding="utf-8"?>
<calcChain xmlns="http://schemas.openxmlformats.org/spreadsheetml/2006/main">
  <c r="Q9" i="12" l="1"/>
  <c r="Q10" i="12"/>
  <c r="Q11" i="12"/>
  <c r="Q12" i="12"/>
  <c r="Q13" i="12"/>
  <c r="Q14" i="12"/>
  <c r="Q15" i="12"/>
  <c r="Q16" i="12"/>
  <c r="Q17" i="12"/>
  <c r="Q18" i="12"/>
  <c r="Q19" i="12"/>
  <c r="Q20" i="12"/>
  <c r="Q21" i="12"/>
  <c r="Q22" i="12"/>
  <c r="Q8" i="12"/>
  <c r="D9" i="12"/>
  <c r="E9" i="12"/>
  <c r="F9" i="12"/>
  <c r="G9" i="12"/>
  <c r="H9" i="12"/>
  <c r="I9" i="12"/>
  <c r="J9" i="12"/>
  <c r="K9" i="12"/>
  <c r="L9" i="12"/>
  <c r="M9" i="12"/>
  <c r="N9" i="12"/>
  <c r="O9" i="12"/>
  <c r="P9" i="12"/>
  <c r="D10" i="12"/>
  <c r="E10" i="12"/>
  <c r="F10" i="12"/>
  <c r="G10" i="12"/>
  <c r="H10" i="12"/>
  <c r="I10" i="12"/>
  <c r="J10" i="12"/>
  <c r="K10" i="12"/>
  <c r="L10" i="12"/>
  <c r="M10" i="12"/>
  <c r="N10" i="12"/>
  <c r="O10" i="12"/>
  <c r="P10" i="12"/>
  <c r="D11" i="12"/>
  <c r="E11" i="12"/>
  <c r="F11" i="12"/>
  <c r="G11" i="12"/>
  <c r="H11" i="12"/>
  <c r="I11" i="12"/>
  <c r="J11" i="12"/>
  <c r="K11" i="12"/>
  <c r="L11" i="12"/>
  <c r="M11" i="12"/>
  <c r="N11" i="12"/>
  <c r="O11" i="12"/>
  <c r="P11" i="12"/>
  <c r="D12" i="12"/>
  <c r="E12" i="12"/>
  <c r="F12" i="12"/>
  <c r="G12" i="12"/>
  <c r="H12" i="12"/>
  <c r="I12" i="12"/>
  <c r="J12" i="12"/>
  <c r="K12" i="12"/>
  <c r="L12" i="12"/>
  <c r="M12" i="12"/>
  <c r="N12" i="12"/>
  <c r="O12" i="12"/>
  <c r="P12" i="12"/>
  <c r="D13" i="12"/>
  <c r="E13" i="12"/>
  <c r="F13" i="12"/>
  <c r="G13" i="12"/>
  <c r="H13" i="12"/>
  <c r="I13" i="12"/>
  <c r="J13" i="12"/>
  <c r="K13" i="12"/>
  <c r="L13" i="12"/>
  <c r="M13" i="12"/>
  <c r="N13" i="12"/>
  <c r="O13" i="12"/>
  <c r="P13" i="12"/>
  <c r="D14" i="12"/>
  <c r="E14" i="12"/>
  <c r="F14" i="12"/>
  <c r="G14" i="12"/>
  <c r="H14" i="12"/>
  <c r="I14" i="12"/>
  <c r="J14" i="12"/>
  <c r="K14" i="12"/>
  <c r="L14" i="12"/>
  <c r="M14" i="12"/>
  <c r="N14" i="12"/>
  <c r="O14" i="12"/>
  <c r="P14" i="12"/>
  <c r="D15" i="12"/>
  <c r="E15" i="12"/>
  <c r="F15" i="12"/>
  <c r="G15" i="12"/>
  <c r="H15" i="12"/>
  <c r="I15" i="12"/>
  <c r="J15" i="12"/>
  <c r="K15" i="12"/>
  <c r="L15" i="12"/>
  <c r="M15" i="12"/>
  <c r="N15" i="12"/>
  <c r="O15" i="12"/>
  <c r="P15" i="12"/>
  <c r="D16" i="12"/>
  <c r="E16" i="12"/>
  <c r="F16" i="12"/>
  <c r="G16" i="12"/>
  <c r="H16" i="12"/>
  <c r="I16" i="12"/>
  <c r="J16" i="12"/>
  <c r="K16" i="12"/>
  <c r="L16" i="12"/>
  <c r="M16" i="12"/>
  <c r="N16" i="12"/>
  <c r="O16" i="12"/>
  <c r="P16" i="12"/>
  <c r="D17" i="12"/>
  <c r="E17" i="12"/>
  <c r="F17" i="12"/>
  <c r="G17" i="12"/>
  <c r="H17" i="12"/>
  <c r="I17" i="12"/>
  <c r="J17" i="12"/>
  <c r="K17" i="12"/>
  <c r="L17" i="12"/>
  <c r="M17" i="12"/>
  <c r="N17" i="12"/>
  <c r="O17" i="12"/>
  <c r="P17" i="12"/>
  <c r="D18" i="12"/>
  <c r="E18" i="12"/>
  <c r="F18" i="12"/>
  <c r="G18" i="12"/>
  <c r="H18" i="12"/>
  <c r="I18" i="12"/>
  <c r="J18" i="12"/>
  <c r="K18" i="12"/>
  <c r="L18" i="12"/>
  <c r="M18" i="12"/>
  <c r="N18" i="12"/>
  <c r="O18" i="12"/>
  <c r="P18" i="12"/>
  <c r="D19" i="12"/>
  <c r="E19" i="12"/>
  <c r="F19" i="12"/>
  <c r="G19" i="12"/>
  <c r="H19" i="12"/>
  <c r="I19" i="12"/>
  <c r="J19" i="12"/>
  <c r="K19" i="12"/>
  <c r="L19" i="12"/>
  <c r="M19" i="12"/>
  <c r="N19" i="12"/>
  <c r="O19" i="12"/>
  <c r="P19" i="12"/>
  <c r="D20" i="12"/>
  <c r="E20" i="12"/>
  <c r="F20" i="12"/>
  <c r="G20" i="12"/>
  <c r="H20" i="12"/>
  <c r="I20" i="12"/>
  <c r="J20" i="12"/>
  <c r="K20" i="12"/>
  <c r="L20" i="12"/>
  <c r="M20" i="12"/>
  <c r="N20" i="12"/>
  <c r="O20" i="12"/>
  <c r="P20" i="12"/>
  <c r="D21" i="12"/>
  <c r="E21" i="12"/>
  <c r="F21" i="12"/>
  <c r="G21" i="12"/>
  <c r="H21" i="12"/>
  <c r="I21" i="12"/>
  <c r="J21" i="12"/>
  <c r="K21" i="12"/>
  <c r="L21" i="12"/>
  <c r="M21" i="12"/>
  <c r="N21" i="12"/>
  <c r="O21" i="12"/>
  <c r="P21" i="12"/>
  <c r="D22" i="12"/>
  <c r="E22" i="12"/>
  <c r="F22" i="12"/>
  <c r="G22" i="12"/>
  <c r="H22" i="12"/>
  <c r="I22" i="12"/>
  <c r="J22" i="12"/>
  <c r="K22" i="12"/>
  <c r="L22" i="12"/>
  <c r="M22" i="12"/>
  <c r="N22" i="12"/>
  <c r="O22" i="12"/>
  <c r="P22" i="12"/>
  <c r="E8" i="12"/>
  <c r="F8" i="12"/>
  <c r="G8" i="12"/>
  <c r="H8" i="12"/>
  <c r="I8" i="12"/>
  <c r="J8" i="12"/>
  <c r="K8" i="12"/>
  <c r="L8" i="12"/>
  <c r="M8" i="12"/>
  <c r="N8" i="12"/>
  <c r="O8" i="12"/>
  <c r="P8" i="12"/>
  <c r="D8" i="12"/>
  <c r="E50" i="11"/>
  <c r="D50" i="11"/>
  <c r="C50" i="11"/>
  <c r="W8" i="11"/>
  <c r="W9" i="11"/>
  <c r="W10" i="11"/>
  <c r="W11" i="11"/>
  <c r="W12" i="11"/>
  <c r="W13" i="11"/>
  <c r="W14" i="11"/>
  <c r="W15" i="11"/>
  <c r="W16" i="11"/>
  <c r="W17" i="11"/>
  <c r="W18" i="11"/>
  <c r="W19" i="11"/>
  <c r="W20" i="11"/>
  <c r="W21" i="11"/>
  <c r="W22" i="11"/>
  <c r="W23" i="11"/>
  <c r="W24" i="11"/>
  <c r="W25" i="11"/>
  <c r="W26" i="11"/>
  <c r="W27" i="11"/>
  <c r="W28" i="11"/>
  <c r="W29" i="11"/>
  <c r="W30" i="11"/>
  <c r="W31" i="11"/>
  <c r="W32" i="11"/>
  <c r="W33" i="11"/>
  <c r="W34" i="11"/>
  <c r="W36" i="11"/>
  <c r="W37" i="11"/>
  <c r="W38" i="11"/>
  <c r="W39" i="11"/>
  <c r="W40" i="11"/>
  <c r="W41" i="11"/>
  <c r="W42" i="11"/>
  <c r="W43" i="11"/>
  <c r="W44" i="11"/>
  <c r="W45" i="11"/>
  <c r="W7" i="11"/>
  <c r="U8" i="11"/>
  <c r="V8" i="11" s="1"/>
  <c r="U7" i="11"/>
  <c r="V7" i="11" s="1"/>
  <c r="U9" i="11"/>
  <c r="V9" i="11" s="1"/>
  <c r="U10" i="11"/>
  <c r="V10" i="11" s="1"/>
  <c r="U11" i="11"/>
  <c r="V11" i="11" s="1"/>
  <c r="U12" i="11"/>
  <c r="V12" i="11" s="1"/>
  <c r="U13" i="11"/>
  <c r="V13" i="11" s="1"/>
  <c r="U14" i="11"/>
  <c r="V14" i="11" s="1"/>
  <c r="U15" i="11"/>
  <c r="V15" i="11" s="1"/>
  <c r="U16" i="11"/>
  <c r="V16" i="11" s="1"/>
  <c r="U17" i="11"/>
  <c r="V17" i="11" s="1"/>
  <c r="U18" i="11"/>
  <c r="V18" i="11" s="1"/>
  <c r="U19" i="11"/>
  <c r="V19" i="11" s="1"/>
  <c r="U20" i="11"/>
  <c r="V20" i="11" s="1"/>
  <c r="U21" i="11"/>
  <c r="V21" i="11" s="1"/>
  <c r="U22" i="11"/>
  <c r="V22" i="11" s="1"/>
  <c r="U23" i="11"/>
  <c r="V23" i="11" s="1"/>
  <c r="U24" i="11"/>
  <c r="V24" i="11" s="1"/>
  <c r="U25" i="11"/>
  <c r="V25" i="11" s="1"/>
  <c r="U26" i="11"/>
  <c r="V26" i="11" s="1"/>
  <c r="U27" i="11"/>
  <c r="V27" i="11" s="1"/>
  <c r="U28" i="11"/>
  <c r="V28" i="11" s="1"/>
  <c r="U29" i="11"/>
  <c r="V29" i="11" s="1"/>
  <c r="U30" i="11"/>
  <c r="V30" i="11" s="1"/>
  <c r="U31" i="11"/>
  <c r="V31" i="11" s="1"/>
  <c r="U32" i="11"/>
  <c r="V32" i="11" s="1"/>
  <c r="U33" i="11"/>
  <c r="V33" i="11" s="1"/>
  <c r="U34" i="11"/>
  <c r="V34" i="11" s="1"/>
  <c r="U36" i="11"/>
  <c r="V36" i="11" s="1"/>
  <c r="U37" i="11"/>
  <c r="V37" i="11" s="1"/>
  <c r="U38" i="11"/>
  <c r="V38" i="11" s="1"/>
  <c r="U39" i="11"/>
  <c r="V39" i="11" s="1"/>
  <c r="U40" i="11"/>
  <c r="V40" i="11" s="1"/>
  <c r="U41" i="11"/>
  <c r="V41" i="11" s="1"/>
  <c r="U42" i="11"/>
  <c r="V42" i="11" s="1"/>
  <c r="U43" i="11"/>
  <c r="V43" i="11" s="1"/>
  <c r="U44" i="11"/>
  <c r="V44" i="11" s="1"/>
  <c r="U45" i="11"/>
  <c r="V45" i="11" s="1"/>
  <c r="U47" i="11"/>
  <c r="V47" i="11" s="1"/>
  <c r="U48" i="11"/>
  <c r="V48" i="11" s="1"/>
  <c r="Q7" i="12" l="1"/>
  <c r="P7" i="12" l="1"/>
  <c r="O7" i="12"/>
  <c r="N7" i="12"/>
  <c r="M7" i="12"/>
  <c r="L7" i="12"/>
  <c r="K7" i="12"/>
  <c r="J7" i="12"/>
  <c r="I7" i="12"/>
  <c r="H7" i="12"/>
  <c r="G7" i="12"/>
  <c r="E7" i="12"/>
  <c r="D7" i="12"/>
  <c r="Q7" i="10"/>
  <c r="S52" i="4"/>
  <c r="W55" i="4" l="1"/>
  <c r="T59" i="4"/>
  <c r="U59" i="4" s="1"/>
  <c r="T58" i="4"/>
  <c r="U58" i="4" s="1"/>
  <c r="W58" i="4" s="1"/>
  <c r="S58" i="4"/>
  <c r="S59" i="4"/>
  <c r="S56" i="4"/>
  <c r="T56" i="4" s="1"/>
  <c r="U56" i="4" s="1"/>
  <c r="S55" i="4"/>
  <c r="T55" i="4" s="1"/>
  <c r="S60" i="4" l="1"/>
  <c r="U60" i="4"/>
  <c r="U55" i="4"/>
  <c r="V55" i="4" s="1"/>
  <c r="V51" i="4" l="1"/>
  <c r="P7" i="10" l="1"/>
  <c r="O7" i="10"/>
  <c r="N7" i="10"/>
  <c r="M7" i="10"/>
  <c r="L7" i="10"/>
  <c r="K7" i="10"/>
  <c r="J7" i="10"/>
  <c r="I7" i="10"/>
  <c r="H7" i="10"/>
  <c r="G7" i="10"/>
  <c r="F7" i="10"/>
  <c r="E7" i="10"/>
  <c r="G22" i="5" l="1"/>
  <c r="Q44" i="5" l="1"/>
  <c r="Q43" i="5"/>
  <c r="Q42" i="5"/>
  <c r="Q41" i="5"/>
  <c r="Q40" i="5"/>
  <c r="Q39" i="5"/>
  <c r="P37" i="5"/>
  <c r="O37" i="5"/>
  <c r="N37" i="5"/>
  <c r="M37" i="5"/>
  <c r="L37" i="5"/>
  <c r="K37" i="5"/>
  <c r="J37" i="5"/>
  <c r="I37" i="5"/>
  <c r="H37" i="5"/>
  <c r="G37" i="5"/>
  <c r="F37" i="5"/>
  <c r="E37" i="5"/>
  <c r="D37" i="5"/>
  <c r="Q29" i="5"/>
  <c r="Q28" i="5"/>
  <c r="Q27" i="5"/>
  <c r="Q26" i="5"/>
  <c r="Q25" i="5"/>
  <c r="Q24" i="5"/>
  <c r="P22" i="5"/>
  <c r="O22" i="5"/>
  <c r="N22" i="5"/>
  <c r="M22" i="5"/>
  <c r="L22" i="5"/>
  <c r="K22" i="5"/>
  <c r="J22" i="5"/>
  <c r="I22" i="5"/>
  <c r="H22" i="5"/>
  <c r="F22" i="5"/>
  <c r="E22" i="5"/>
  <c r="D22" i="5"/>
  <c r="Q18" i="5"/>
  <c r="Q17" i="5"/>
  <c r="P14" i="5"/>
  <c r="P10" i="5" s="1"/>
  <c r="P8" i="5" s="1"/>
  <c r="O14" i="5"/>
  <c r="N14" i="5"/>
  <c r="N10" i="5" s="1"/>
  <c r="N8" i="5" s="1"/>
  <c r="M14" i="5"/>
  <c r="M10" i="5" s="1"/>
  <c r="M8" i="5" s="1"/>
  <c r="L14" i="5"/>
  <c r="L10" i="5" s="1"/>
  <c r="L8" i="5" s="1"/>
  <c r="K14" i="5"/>
  <c r="K10" i="5" s="1"/>
  <c r="K8" i="5" s="1"/>
  <c r="J14" i="5"/>
  <c r="I14" i="5"/>
  <c r="I10" i="5" s="1"/>
  <c r="I8" i="5" s="1"/>
  <c r="H14" i="5"/>
  <c r="H10" i="5" s="1"/>
  <c r="H8" i="5" s="1"/>
  <c r="G14" i="5"/>
  <c r="G10" i="5" s="1"/>
  <c r="G8" i="5" s="1"/>
  <c r="F14" i="5"/>
  <c r="F10" i="5" s="1"/>
  <c r="E14" i="5"/>
  <c r="E10" i="5" s="1"/>
  <c r="D14" i="5"/>
  <c r="D10" i="5" s="1"/>
  <c r="Q12" i="5"/>
  <c r="O10" i="5"/>
  <c r="O8" i="5" s="1"/>
  <c r="J10" i="5" l="1"/>
  <c r="J8" i="5" s="1"/>
  <c r="E8" i="5"/>
  <c r="Q10" i="5"/>
  <c r="F8" i="5"/>
  <c r="Q37" i="5"/>
  <c r="Q22" i="5"/>
  <c r="Q14" i="5"/>
  <c r="D8" i="5" l="1"/>
  <c r="Q8" i="5" s="1"/>
  <c r="D7" i="10" l="1"/>
  <c r="F7" i="12"/>
</calcChain>
</file>

<file path=xl/sharedStrings.xml><?xml version="1.0" encoding="utf-8"?>
<sst xmlns="http://schemas.openxmlformats.org/spreadsheetml/2006/main" count="290" uniqueCount="158">
  <si>
    <t xml:space="preserve">JUMLAH RUMAH TANGGA PERIKANAN LAUT, ALAT TANGKAP DAN </t>
  </si>
  <si>
    <t xml:space="preserve"> JUMLAH NELAYAN PERKECAMATAN </t>
  </si>
  <si>
    <t>Kecamatan</t>
  </si>
  <si>
    <t>Jumlah</t>
  </si>
  <si>
    <t>A</t>
  </si>
  <si>
    <t>Jumlah Rumah Tangga Perikanan (RTP)</t>
  </si>
  <si>
    <t>I</t>
  </si>
  <si>
    <t>RTP Menurut Ukuran Kapal</t>
  </si>
  <si>
    <t>a.  KM_0 - 5 GT</t>
  </si>
  <si>
    <t>b.  5 - 10 GT</t>
  </si>
  <si>
    <t>B</t>
  </si>
  <si>
    <t>Alat Tangkap (Unit)</t>
  </si>
  <si>
    <t>1. Jaring Insang Hanyut</t>
  </si>
  <si>
    <t>C</t>
  </si>
  <si>
    <t>Jumlah Nelayan (Orang)</t>
  </si>
  <si>
    <t>a.  0 - 5 GT</t>
  </si>
  <si>
    <t>-</t>
  </si>
  <si>
    <t>d. 30 - 50 GT</t>
  </si>
  <si>
    <t>NO</t>
  </si>
  <si>
    <t>Rumah Tangga Perikanan Tangkap</t>
  </si>
  <si>
    <t>RTP TANPA PERAHU</t>
  </si>
  <si>
    <t>1. Penggaruk Tanpa Kapal</t>
  </si>
  <si>
    <t>II</t>
  </si>
  <si>
    <t>Jaring Insang Hanyut, Jaring Gillnet Oseanik</t>
  </si>
  <si>
    <t>Pukat Hela Pertengahan Berpapan, Pukat Ikan</t>
  </si>
  <si>
    <t>2. Jaring Insang Berpancang</t>
  </si>
  <si>
    <t>3. Jaring Insang Kombinasi Dengan Trammel Net</t>
  </si>
  <si>
    <t>4. Pukat Hela Dasar Berpapan</t>
  </si>
  <si>
    <t>5. Pukat Hela Pertengahan Berpapan, Pukat Ikan</t>
  </si>
  <si>
    <t>7.Perangkap (Bubu)</t>
  </si>
  <si>
    <t>8. Penggaruk Berkapal</t>
  </si>
  <si>
    <t>9. Pukat Dorong</t>
  </si>
  <si>
    <t>10. Rawai Dasar</t>
  </si>
  <si>
    <t>6. Perangkap (Togo)</t>
  </si>
  <si>
    <t>Jaring Insang Tetap, Jaring Liong Bun</t>
  </si>
  <si>
    <t>2. Jaring Insang Tetap, Jaring Liong Bun</t>
  </si>
  <si>
    <t>3. Jaring Insang Berlapis, Jaring Klitik</t>
  </si>
  <si>
    <t>c. 20- 30 GT</t>
  </si>
  <si>
    <t>4. Jaring Insang Berlapis, Jaring Klitik</t>
  </si>
  <si>
    <t>11. Penggaruk Tanpa Kapal</t>
  </si>
  <si>
    <t>c. 20 - 30 GT</t>
  </si>
  <si>
    <t>JUMLAH PRODUKSI PERIKANAN TANGKAP LAUT PER KECAMATAN</t>
  </si>
  <si>
    <t>KABUPATEN TANJUNG JABUNG BARAT</t>
  </si>
  <si>
    <t>Satuan :</t>
  </si>
  <si>
    <t>Ton</t>
  </si>
  <si>
    <t>No</t>
  </si>
  <si>
    <t>Jenis Ikan</t>
  </si>
  <si>
    <t>Produksi (Ton)</t>
  </si>
  <si>
    <t>(Ton)*</t>
  </si>
  <si>
    <t xml:space="preserve">Tenggiri </t>
  </si>
  <si>
    <t>Bawal hitam</t>
  </si>
  <si>
    <t xml:space="preserve">Bawal putih </t>
  </si>
  <si>
    <t xml:space="preserve">Senangin </t>
  </si>
  <si>
    <t xml:space="preserve">Kakap merah </t>
  </si>
  <si>
    <t xml:space="preserve">Kakap putih </t>
  </si>
  <si>
    <t>Kakap batu</t>
  </si>
  <si>
    <t>Alu-alu</t>
  </si>
  <si>
    <t>Gerot</t>
  </si>
  <si>
    <t>Kurau</t>
  </si>
  <si>
    <t>Kembung</t>
  </si>
  <si>
    <t xml:space="preserve">Belanak </t>
  </si>
  <si>
    <t>Gulama</t>
  </si>
  <si>
    <t>Parang-parang</t>
  </si>
  <si>
    <t>Talang-talang</t>
  </si>
  <si>
    <t xml:space="preserve">Sembilang </t>
  </si>
  <si>
    <t>Remang (Malung )</t>
  </si>
  <si>
    <t>Mayung</t>
  </si>
  <si>
    <t xml:space="preserve">Kerapu </t>
  </si>
  <si>
    <t xml:space="preserve">Layur </t>
  </si>
  <si>
    <t>Pari</t>
  </si>
  <si>
    <t>Lidah</t>
  </si>
  <si>
    <t>Sebelah</t>
  </si>
  <si>
    <t>Lomek</t>
  </si>
  <si>
    <t>Selanget</t>
  </si>
  <si>
    <t>Selar kuning</t>
  </si>
  <si>
    <t>Tamban/Tembang</t>
  </si>
  <si>
    <t>Bilis</t>
  </si>
  <si>
    <t>BINATANG BERKULIT KERAS</t>
  </si>
  <si>
    <t xml:space="preserve">Udang dogol </t>
  </si>
  <si>
    <t xml:space="preserve">Udang putih </t>
  </si>
  <si>
    <t>Udang krosok</t>
  </si>
  <si>
    <t>Udang ketak</t>
  </si>
  <si>
    <t>Udang belang</t>
  </si>
  <si>
    <t>Udang Grogo/Rebon</t>
  </si>
  <si>
    <t xml:space="preserve">Kepiting </t>
  </si>
  <si>
    <t xml:space="preserve">Rajungan </t>
  </si>
  <si>
    <t xml:space="preserve">Kerang darah </t>
  </si>
  <si>
    <t>Siput</t>
  </si>
  <si>
    <t>BINATANG BERKULIT LUNAK</t>
  </si>
  <si>
    <t xml:space="preserve">Cumi-cumi </t>
  </si>
  <si>
    <t>Sotong</t>
  </si>
  <si>
    <t>Jumlah............</t>
  </si>
  <si>
    <t>URAIAN</t>
  </si>
  <si>
    <t>KECAMATAN</t>
  </si>
  <si>
    <t>RUMAH TANGGA PERIKANAN (RTP)</t>
  </si>
  <si>
    <t>ARMADA (UNIT)</t>
  </si>
  <si>
    <t>A.</t>
  </si>
  <si>
    <t>Kapal/Perahu Motor ≤ 1 GT</t>
  </si>
  <si>
    <t xml:space="preserve">B. </t>
  </si>
  <si>
    <t>Jukung</t>
  </si>
  <si>
    <t>Perahu papan</t>
  </si>
  <si>
    <t>a. Kecil</t>
  </si>
  <si>
    <t>b. Sedang</t>
  </si>
  <si>
    <t>Tanpa Perahu</t>
  </si>
  <si>
    <t>III</t>
  </si>
  <si>
    <t>ALAT TANGKAP (UNIT)</t>
  </si>
  <si>
    <t>Bubu</t>
  </si>
  <si>
    <t>Jr. Insang berpancang/ Belat</t>
  </si>
  <si>
    <t>Jr. Insang Hanyut</t>
  </si>
  <si>
    <t>Jala Tebar</t>
  </si>
  <si>
    <t>Pancing Berjoran</t>
  </si>
  <si>
    <t>Serok/Antong</t>
  </si>
  <si>
    <t>IV</t>
  </si>
  <si>
    <t>JUMLAH NELAYAN (ORANG)</t>
  </si>
  <si>
    <t>Betok</t>
  </si>
  <si>
    <t xml:space="preserve">Baung </t>
  </si>
  <si>
    <t xml:space="preserve">Gabus </t>
  </si>
  <si>
    <t>Lele /kelli</t>
  </si>
  <si>
    <t>Lampan</t>
  </si>
  <si>
    <t xml:space="preserve">Lais </t>
  </si>
  <si>
    <t>Nila</t>
  </si>
  <si>
    <t xml:space="preserve">Sepat </t>
  </si>
  <si>
    <t>Sembilang</t>
  </si>
  <si>
    <t xml:space="preserve">Tambakan </t>
  </si>
  <si>
    <t xml:space="preserve">Toman </t>
  </si>
  <si>
    <t>Tapah</t>
  </si>
  <si>
    <t>Patin</t>
  </si>
  <si>
    <t xml:space="preserve">Udang galah </t>
  </si>
  <si>
    <t>Perahu Tanpa Motor</t>
  </si>
  <si>
    <t>JENIS IKAN ( TON)</t>
  </si>
  <si>
    <t>JUMLAH RUMAH TANGGA PERIKANAN PERAIRAN UMUM , ALAT TANGKAP, DAN JUMLAH NELAYAN</t>
  </si>
  <si>
    <t xml:space="preserve">JUMLAH PRODUKSI PERAIRAN UMUM PERKECAMATAN </t>
  </si>
  <si>
    <t>Ketting</t>
  </si>
  <si>
    <t>TAHUN 2024*</t>
  </si>
  <si>
    <t>KABUPATEN TANJUNG JABUNG BARAT TAHUN 2024*</t>
  </si>
  <si>
    <t>Rupiah</t>
  </si>
  <si>
    <t>NILAI PRODUKSI PERIKANAN TANGKAP LAUT PER KECAMATAN</t>
  </si>
  <si>
    <t xml:space="preserve">NILAI PRODUKSI PERAIRAN UMUM PERKECAMATAN </t>
  </si>
  <si>
    <t>Jumlah (Rp)</t>
  </si>
  <si>
    <t xml:space="preserve">KABUPATEN TANJUNG JABUNG BARAT TAHUN 2024 </t>
  </si>
  <si>
    <t>KABUPATEN TANJUNG JABUNG BARAT TAHUN 2024</t>
  </si>
  <si>
    <t>Tungkal Ilir (1507030)</t>
  </si>
  <si>
    <t>Kuala Betara (1507041)</t>
  </si>
  <si>
    <t>Kec. Tungkal Ilir (1507030)</t>
  </si>
  <si>
    <t>Kec. Kuala Betara  (1507041)</t>
  </si>
  <si>
    <t>(Rupiah)</t>
  </si>
  <si>
    <t>TAHUN 2024</t>
  </si>
  <si>
    <t>Bram Itam (1507031)</t>
  </si>
  <si>
    <t>Seberang Kota (1507032)</t>
  </si>
  <si>
    <t>Betara (1507040)</t>
  </si>
  <si>
    <t>Pengabuan (1507020)</t>
  </si>
  <si>
    <t>Senyerang (1507021)</t>
  </si>
  <si>
    <t>Tungkal Ulu (1507010)</t>
  </si>
  <si>
    <t>Batang Asam (1507012)</t>
  </si>
  <si>
    <t>Tebing Tinggi (1507013)</t>
  </si>
  <si>
    <t>Merlung (1507011)</t>
  </si>
  <si>
    <t>Muara Papalik (1507015)</t>
  </si>
  <si>
    <t>Renah Mendaluh (1507014)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</si>
</sst>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_-;_-@_-"/>
    <numFmt numFmtId="166" formatCode="_(* #,##0.0_);_(* \(#,##0.0\);_(* &quot;-&quot;_);_(@_)"/>
    <numFmt numFmtId="167" formatCode="_(* #,##0.00_);_(* \(#,##0.00\);_(* &quot;-&quot;_);_(@_)"/>
    <numFmt numFmtId="168" formatCode="_(* #,##0.000_);_(* \(#,##0.000\);_(* &quot;-&quot;???_);_(@_)"/>
    <numFmt numFmtId="169" formatCode="_(* #,##0.0_);_(* \(#,##0.0\);_(* &quot;-&quot;?_);_(@_)"/>
    <numFmt numFmtId="170" formatCode="_(* #,##0_);_(* \(#,##0\);_(* &quot;-&quot;??_);_(@_)"/>
    <numFmt numFmtId="171" formatCode="_(* #,##0_);_(* \(#,##0\);_(* &quot;-&quot;?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Calibri"/>
      <family val="2"/>
    </font>
    <font>
      <sz val="11"/>
      <color indexed="8"/>
      <name val="Calibri"/>
      <family val="2"/>
    </font>
    <font>
      <sz val="9"/>
      <color indexed="8"/>
      <name val="Bookman Old Style"/>
      <family val="1"/>
    </font>
    <font>
      <b/>
      <sz val="9"/>
      <color indexed="8"/>
      <name val="Bookman Old Style"/>
      <family val="1"/>
    </font>
    <font>
      <sz val="9"/>
      <color theme="1"/>
      <name val="Bookman Old Style"/>
      <family val="1"/>
    </font>
    <font>
      <sz val="9"/>
      <color rgb="FF000000"/>
      <name val="Bookman Old Style"/>
      <family val="1"/>
    </font>
    <font>
      <b/>
      <sz val="9"/>
      <name val="Bookman Old Style"/>
      <family val="1"/>
    </font>
    <font>
      <sz val="9"/>
      <name val="Bookman Old Style"/>
      <family val="1"/>
    </font>
    <font>
      <sz val="11"/>
      <color rgb="FFFF0000"/>
      <name val="Calibri"/>
      <family val="2"/>
      <scheme val="minor"/>
    </font>
    <font>
      <sz val="10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/>
      <diagonal/>
    </border>
    <border>
      <left style="thin">
        <color auto="1"/>
      </left>
      <right/>
      <top style="dotted">
        <color auto="1"/>
      </top>
      <bottom/>
      <diagonal/>
    </border>
    <border>
      <left/>
      <right style="thin">
        <color auto="1"/>
      </right>
      <top style="dotted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indexed="64"/>
      </bottom>
      <diagonal/>
    </border>
    <border>
      <left style="thin">
        <color auto="1"/>
      </left>
      <right/>
      <top style="dotted">
        <color auto="1"/>
      </top>
      <bottom style="thin">
        <color indexed="64"/>
      </bottom>
      <diagonal/>
    </border>
    <border>
      <left/>
      <right style="thin">
        <color auto="1"/>
      </right>
      <top style="dotted">
        <color auto="1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65">
    <xf numFmtId="0" fontId="0" fillId="0" borderId="0" xfId="0"/>
    <xf numFmtId="0" fontId="4" fillId="2" borderId="1" xfId="0" applyFont="1" applyFill="1" applyBorder="1"/>
    <xf numFmtId="0" fontId="0" fillId="0" borderId="1" xfId="0" applyBorder="1"/>
    <xf numFmtId="0" fontId="2" fillId="0" borderId="1" xfId="0" applyFont="1" applyBorder="1"/>
    <xf numFmtId="0" fontId="4" fillId="0" borderId="1" xfId="0" applyFont="1" applyBorder="1"/>
    <xf numFmtId="0" fontId="2" fillId="3" borderId="1" xfId="0" applyFont="1" applyFill="1" applyBorder="1"/>
    <xf numFmtId="0" fontId="0" fillId="3" borderId="1" xfId="0" applyFill="1" applyBorder="1" applyAlignment="1">
      <alignment horizontal="left"/>
    </xf>
    <xf numFmtId="0" fontId="0" fillId="3" borderId="1" xfId="0" applyFill="1" applyBorder="1"/>
    <xf numFmtId="1" fontId="2" fillId="0" borderId="1" xfId="0" applyNumberFormat="1" applyFont="1" applyBorder="1"/>
    <xf numFmtId="164" fontId="5" fillId="0" borderId="1" xfId="1" applyFont="1" applyFill="1" applyBorder="1" applyAlignment="1">
      <alignment horizontal="right"/>
    </xf>
    <xf numFmtId="0" fontId="4" fillId="4" borderId="1" xfId="0" applyFont="1" applyFill="1" applyBorder="1" applyAlignment="1">
      <alignment horizontal="center" vertical="center"/>
    </xf>
    <xf numFmtId="0" fontId="4" fillId="4" borderId="1" xfId="0" applyFont="1" applyFill="1" applyBorder="1"/>
    <xf numFmtId="1" fontId="4" fillId="4" borderId="1" xfId="0" applyNumberFormat="1" applyFont="1" applyFill="1" applyBorder="1"/>
    <xf numFmtId="164" fontId="4" fillId="4" borderId="1" xfId="1" applyFont="1" applyFill="1" applyBorder="1" applyAlignment="1"/>
    <xf numFmtId="0" fontId="4" fillId="2" borderId="1" xfId="0" applyFont="1" applyFill="1" applyBorder="1" applyAlignment="1">
      <alignment horizontal="center"/>
    </xf>
    <xf numFmtId="164" fontId="4" fillId="2" borderId="1" xfId="1" applyFont="1" applyFill="1" applyBorder="1" applyAlignment="1">
      <alignment horizontal="right"/>
    </xf>
    <xf numFmtId="164" fontId="5" fillId="0" borderId="1" xfId="1" applyFont="1" applyFill="1" applyBorder="1" applyAlignment="1"/>
    <xf numFmtId="165" fontId="0" fillId="0" borderId="0" xfId="0" applyNumberFormat="1"/>
    <xf numFmtId="0" fontId="0" fillId="0" borderId="0" xfId="0" applyAlignment="1">
      <alignment wrapText="1"/>
    </xf>
    <xf numFmtId="0" fontId="7" fillId="0" borderId="0" xfId="0" applyFont="1"/>
    <xf numFmtId="0" fontId="0" fillId="3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165" fontId="0" fillId="0" borderId="1" xfId="1" applyNumberFormat="1" applyFont="1" applyBorder="1" applyAlignment="1">
      <alignment horizontal="left" vertical="top"/>
    </xf>
    <xf numFmtId="1" fontId="0" fillId="0" borderId="1" xfId="0" applyNumberFormat="1" applyBorder="1" applyProtection="1">
      <protection locked="0"/>
    </xf>
    <xf numFmtId="1" fontId="0" fillId="0" borderId="1" xfId="0" applyNumberFormat="1" applyBorder="1"/>
    <xf numFmtId="164" fontId="0" fillId="0" borderId="1" xfId="0" applyNumberFormat="1" applyBorder="1"/>
    <xf numFmtId="0" fontId="4" fillId="3" borderId="1" xfId="0" applyFont="1" applyFill="1" applyBorder="1"/>
    <xf numFmtId="164" fontId="5" fillId="0" borderId="0" xfId="1" applyFont="1" applyFill="1" applyBorder="1" applyAlignment="1">
      <alignment horizontal="right"/>
    </xf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5" borderId="1" xfId="0" applyFill="1" applyBorder="1"/>
    <xf numFmtId="4" fontId="0" fillId="0" borderId="1" xfId="0" applyNumberFormat="1" applyBorder="1"/>
    <xf numFmtId="0" fontId="2" fillId="5" borderId="1" xfId="0" applyFont="1" applyFill="1" applyBorder="1"/>
    <xf numFmtId="4" fontId="2" fillId="5" borderId="1" xfId="0" applyNumberFormat="1" applyFont="1" applyFill="1" applyBorder="1"/>
    <xf numFmtId="0" fontId="9" fillId="0" borderId="0" xfId="0" applyFont="1"/>
    <xf numFmtId="0" fontId="10" fillId="2" borderId="2" xfId="0" applyFont="1" applyFill="1" applyBorder="1" applyAlignment="1">
      <alignment horizontal="distributed" vertical="center"/>
    </xf>
    <xf numFmtId="0" fontId="10" fillId="2" borderId="1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distributed"/>
    </xf>
    <xf numFmtId="0" fontId="10" fillId="3" borderId="2" xfId="0" applyFont="1" applyFill="1" applyBorder="1"/>
    <xf numFmtId="0" fontId="10" fillId="3" borderId="3" xfId="0" applyFont="1" applyFill="1" applyBorder="1"/>
    <xf numFmtId="0" fontId="10" fillId="3" borderId="4" xfId="0" applyFont="1" applyFill="1" applyBorder="1"/>
    <xf numFmtId="0" fontId="11" fillId="2" borderId="1" xfId="0" applyFont="1" applyFill="1" applyBorder="1" applyAlignment="1">
      <alignment horizontal="center"/>
    </xf>
    <xf numFmtId="0" fontId="11" fillId="2" borderId="8" xfId="0" applyFont="1" applyFill="1" applyBorder="1"/>
    <xf numFmtId="0" fontId="11" fillId="2" borderId="9" xfId="0" applyFont="1" applyFill="1" applyBorder="1"/>
    <xf numFmtId="0" fontId="11" fillId="2" borderId="1" xfId="0" applyFont="1" applyFill="1" applyBorder="1"/>
    <xf numFmtId="3" fontId="11" fillId="2" borderId="1" xfId="0" applyNumberFormat="1" applyFont="1" applyFill="1" applyBorder="1"/>
    <xf numFmtId="0" fontId="10" fillId="3" borderId="5" xfId="0" applyFont="1" applyFill="1" applyBorder="1" applyAlignment="1">
      <alignment horizontal="center"/>
    </xf>
    <xf numFmtId="0" fontId="10" fillId="3" borderId="6" xfId="0" applyFont="1" applyFill="1" applyBorder="1"/>
    <xf numFmtId="0" fontId="10" fillId="3" borderId="7" xfId="0" applyFont="1" applyFill="1" applyBorder="1"/>
    <xf numFmtId="0" fontId="10" fillId="3" borderId="5" xfId="0" applyFont="1" applyFill="1" applyBorder="1"/>
    <xf numFmtId="3" fontId="10" fillId="3" borderId="5" xfId="0" applyNumberFormat="1" applyFont="1" applyFill="1" applyBorder="1"/>
    <xf numFmtId="164" fontId="11" fillId="2" borderId="1" xfId="0" applyNumberFormat="1" applyFont="1" applyFill="1" applyBorder="1"/>
    <xf numFmtId="0" fontId="12" fillId="3" borderId="5" xfId="0" applyFont="1" applyFill="1" applyBorder="1"/>
    <xf numFmtId="3" fontId="12" fillId="3" borderId="5" xfId="0" applyNumberFormat="1" applyFont="1" applyFill="1" applyBorder="1"/>
    <xf numFmtId="0" fontId="10" fillId="3" borderId="10" xfId="0" applyFont="1" applyFill="1" applyBorder="1" applyAlignment="1">
      <alignment horizontal="center"/>
    </xf>
    <xf numFmtId="0" fontId="10" fillId="3" borderId="11" xfId="0" applyFont="1" applyFill="1" applyBorder="1" applyAlignment="1">
      <alignment horizontal="center"/>
    </xf>
    <xf numFmtId="0" fontId="13" fillId="3" borderId="12" xfId="0" applyFont="1" applyFill="1" applyBorder="1"/>
    <xf numFmtId="164" fontId="12" fillId="3" borderId="10" xfId="1" applyFont="1" applyFill="1" applyBorder="1" applyAlignment="1"/>
    <xf numFmtId="0" fontId="10" fillId="3" borderId="12" xfId="0" applyFont="1" applyFill="1" applyBorder="1"/>
    <xf numFmtId="164" fontId="12" fillId="3" borderId="10" xfId="1" applyFont="1" applyFill="1" applyBorder="1" applyAlignment="1">
      <alignment horizontal="right"/>
    </xf>
    <xf numFmtId="0" fontId="14" fillId="2" borderId="1" xfId="0" applyFont="1" applyFill="1" applyBorder="1"/>
    <xf numFmtId="0" fontId="15" fillId="3" borderId="5" xfId="0" applyFont="1" applyFill="1" applyBorder="1"/>
    <xf numFmtId="3" fontId="15" fillId="3" borderId="5" xfId="0" applyNumberFormat="1" applyFont="1" applyFill="1" applyBorder="1"/>
    <xf numFmtId="164" fontId="15" fillId="3" borderId="13" xfId="1" applyFont="1" applyFill="1" applyBorder="1" applyAlignment="1">
      <alignment horizontal="right"/>
    </xf>
    <xf numFmtId="3" fontId="15" fillId="3" borderId="10" xfId="0" applyNumberFormat="1" applyFont="1" applyFill="1" applyBorder="1"/>
    <xf numFmtId="164" fontId="12" fillId="3" borderId="13" xfId="1" applyFont="1" applyFill="1" applyBorder="1" applyAlignment="1">
      <alignment horizontal="right"/>
    </xf>
    <xf numFmtId="0" fontId="10" fillId="3" borderId="14" xfId="0" applyFont="1" applyFill="1" applyBorder="1" applyAlignment="1">
      <alignment horizontal="center"/>
    </xf>
    <xf numFmtId="0" fontId="10" fillId="3" borderId="15" xfId="0" applyFont="1" applyFill="1" applyBorder="1" applyAlignment="1">
      <alignment horizontal="center"/>
    </xf>
    <xf numFmtId="0" fontId="10" fillId="3" borderId="16" xfId="0" applyFont="1" applyFill="1" applyBorder="1"/>
    <xf numFmtId="164" fontId="15" fillId="3" borderId="17" xfId="1" applyFont="1" applyFill="1" applyBorder="1" applyAlignment="1"/>
    <xf numFmtId="164" fontId="15" fillId="3" borderId="17" xfId="1" applyFont="1" applyFill="1" applyBorder="1" applyAlignment="1">
      <alignment horizontal="right"/>
    </xf>
    <xf numFmtId="3" fontId="15" fillId="3" borderId="14" xfId="0" applyNumberFormat="1" applyFont="1" applyFill="1" applyBorder="1"/>
    <xf numFmtId="164" fontId="15" fillId="3" borderId="10" xfId="1" applyFont="1" applyFill="1" applyBorder="1" applyAlignment="1">
      <alignment horizontal="right"/>
    </xf>
    <xf numFmtId="0" fontId="10" fillId="3" borderId="0" xfId="0" applyFont="1" applyFill="1" applyAlignment="1">
      <alignment horizontal="center"/>
    </xf>
    <xf numFmtId="0" fontId="10" fillId="3" borderId="0" xfId="0" applyFont="1" applyFill="1"/>
    <xf numFmtId="164" fontId="15" fillId="3" borderId="5" xfId="1" applyFont="1" applyFill="1" applyBorder="1" applyAlignment="1">
      <alignment horizontal="right"/>
    </xf>
    <xf numFmtId="0" fontId="10" fillId="3" borderId="18" xfId="0" applyFont="1" applyFill="1" applyBorder="1" applyAlignment="1">
      <alignment horizontal="center"/>
    </xf>
    <xf numFmtId="0" fontId="10" fillId="3" borderId="18" xfId="0" applyFont="1" applyFill="1" applyBorder="1"/>
    <xf numFmtId="164" fontId="15" fillId="3" borderId="18" xfId="1" applyFont="1" applyFill="1" applyBorder="1" applyAlignment="1">
      <alignment horizontal="right"/>
    </xf>
    <xf numFmtId="3" fontId="15" fillId="3" borderId="18" xfId="0" applyNumberFormat="1" applyFont="1" applyFill="1" applyBorder="1"/>
    <xf numFmtId="164" fontId="15" fillId="3" borderId="0" xfId="1" applyFont="1" applyFill="1" applyBorder="1" applyAlignment="1">
      <alignment horizontal="right"/>
    </xf>
    <xf numFmtId="3" fontId="15" fillId="3" borderId="0" xfId="0" applyNumberFormat="1" applyFont="1" applyFill="1"/>
    <xf numFmtId="0" fontId="11" fillId="2" borderId="19" xfId="0" applyFont="1" applyFill="1" applyBorder="1"/>
    <xf numFmtId="0" fontId="15" fillId="3" borderId="10" xfId="0" applyFont="1" applyFill="1" applyBorder="1"/>
    <xf numFmtId="164" fontId="15" fillId="3" borderId="10" xfId="1" applyFont="1" applyFill="1" applyBorder="1" applyAlignment="1"/>
    <xf numFmtId="0" fontId="15" fillId="3" borderId="14" xfId="0" applyFont="1" applyFill="1" applyBorder="1"/>
    <xf numFmtId="166" fontId="14" fillId="2" borderId="1" xfId="1" applyNumberFormat="1" applyFont="1" applyFill="1" applyBorder="1" applyAlignment="1"/>
    <xf numFmtId="0" fontId="15" fillId="0" borderId="5" xfId="0" applyFont="1" applyBorder="1" applyAlignment="1">
      <alignment vertical="center"/>
    </xf>
    <xf numFmtId="0" fontId="15" fillId="0" borderId="20" xfId="0" applyFont="1" applyBorder="1" applyAlignment="1">
      <alignment horizontal="center" vertical="center"/>
    </xf>
    <xf numFmtId="0" fontId="15" fillId="3" borderId="21" xfId="0" applyFont="1" applyFill="1" applyBorder="1"/>
    <xf numFmtId="166" fontId="15" fillId="3" borderId="17" xfId="1" applyNumberFormat="1" applyFont="1" applyFill="1" applyBorder="1" applyAlignment="1">
      <alignment horizontal="right"/>
    </xf>
    <xf numFmtId="0" fontId="15" fillId="0" borderId="10" xfId="0" applyFont="1" applyBorder="1" applyAlignment="1">
      <alignment vertical="center"/>
    </xf>
    <xf numFmtId="0" fontId="15" fillId="0" borderId="11" xfId="0" applyFont="1" applyBorder="1" applyAlignment="1">
      <alignment horizontal="center" vertical="center"/>
    </xf>
    <xf numFmtId="0" fontId="15" fillId="3" borderId="12" xfId="0" applyFont="1" applyFill="1" applyBorder="1"/>
    <xf numFmtId="166" fontId="15" fillId="3" borderId="10" xfId="1" applyNumberFormat="1" applyFont="1" applyFill="1" applyBorder="1" applyAlignment="1">
      <alignment horizontal="right"/>
    </xf>
    <xf numFmtId="166" fontId="15" fillId="0" borderId="10" xfId="1" applyNumberFormat="1" applyFont="1" applyFill="1" applyBorder="1" applyAlignment="1">
      <alignment vertical="center"/>
    </xf>
    <xf numFmtId="0" fontId="12" fillId="3" borderId="12" xfId="0" applyFont="1" applyFill="1" applyBorder="1"/>
    <xf numFmtId="166" fontId="12" fillId="0" borderId="10" xfId="1" applyNumberFormat="1" applyFont="1" applyBorder="1" applyAlignment="1"/>
    <xf numFmtId="0" fontId="15" fillId="0" borderId="22" xfId="0" applyFont="1" applyBorder="1" applyAlignment="1">
      <alignment vertical="center"/>
    </xf>
    <xf numFmtId="0" fontId="15" fillId="0" borderId="23" xfId="0" applyFont="1" applyBorder="1" applyAlignment="1">
      <alignment horizontal="center" vertical="center"/>
    </xf>
    <xf numFmtId="0" fontId="15" fillId="3" borderId="24" xfId="0" applyFont="1" applyFill="1" applyBorder="1"/>
    <xf numFmtId="164" fontId="15" fillId="0" borderId="22" xfId="1" applyFont="1" applyFill="1" applyBorder="1" applyAlignment="1">
      <alignment vertical="center"/>
    </xf>
    <xf numFmtId="0" fontId="10" fillId="3" borderId="22" xfId="0" applyFont="1" applyFill="1" applyBorder="1" applyAlignment="1">
      <alignment horizontal="center"/>
    </xf>
    <xf numFmtId="0" fontId="10" fillId="3" borderId="23" xfId="0" applyFont="1" applyFill="1" applyBorder="1"/>
    <xf numFmtId="0" fontId="10" fillId="3" borderId="24" xfId="0" applyFont="1" applyFill="1" applyBorder="1"/>
    <xf numFmtId="0" fontId="15" fillId="3" borderId="22" xfId="0" applyFont="1" applyFill="1" applyBorder="1"/>
    <xf numFmtId="0" fontId="16" fillId="0" borderId="0" xfId="0" applyFont="1"/>
    <xf numFmtId="164" fontId="14" fillId="2" borderId="1" xfId="0" applyNumberFormat="1" applyFont="1" applyFill="1" applyBorder="1"/>
    <xf numFmtId="0" fontId="3" fillId="0" borderId="0" xfId="0" applyFont="1"/>
    <xf numFmtId="4" fontId="3" fillId="0" borderId="0" xfId="0" applyNumberFormat="1" applyFont="1"/>
    <xf numFmtId="167" fontId="14" fillId="2" borderId="1" xfId="1" applyNumberFormat="1" applyFont="1" applyFill="1" applyBorder="1" applyAlignment="1"/>
    <xf numFmtId="166" fontId="15" fillId="0" borderId="5" xfId="1" applyNumberFormat="1" applyFont="1" applyFill="1" applyBorder="1" applyAlignment="1">
      <alignment vertical="center"/>
    </xf>
    <xf numFmtId="168" fontId="3" fillId="0" borderId="0" xfId="0" applyNumberFormat="1" applyFont="1"/>
    <xf numFmtId="0" fontId="5" fillId="0" borderId="0" xfId="0" applyFont="1"/>
    <xf numFmtId="168" fontId="5" fillId="0" borderId="0" xfId="0" applyNumberFormat="1" applyFont="1"/>
    <xf numFmtId="1" fontId="17" fillId="0" borderId="0" xfId="0" applyNumberFormat="1" applyFont="1" applyAlignment="1">
      <alignment vertical="center"/>
    </xf>
    <xf numFmtId="164" fontId="16" fillId="0" borderId="0" xfId="0" applyNumberFormat="1" applyFont="1"/>
    <xf numFmtId="165" fontId="16" fillId="0" borderId="0" xfId="1" applyNumberFormat="1" applyFont="1" applyBorder="1" applyAlignment="1"/>
    <xf numFmtId="1" fontId="16" fillId="0" borderId="0" xfId="1" applyNumberFormat="1" applyFont="1" applyBorder="1" applyAlignment="1"/>
    <xf numFmtId="1" fontId="16" fillId="0" borderId="0" xfId="0" applyNumberFormat="1" applyFont="1"/>
    <xf numFmtId="4" fontId="16" fillId="0" borderId="0" xfId="0" applyNumberFormat="1" applyFont="1"/>
    <xf numFmtId="4" fontId="0" fillId="0" borderId="0" xfId="0" applyNumberFormat="1"/>
    <xf numFmtId="43" fontId="0" fillId="0" borderId="0" xfId="0" applyNumberFormat="1"/>
    <xf numFmtId="43" fontId="5" fillId="0" borderId="0" xfId="0" applyNumberFormat="1" applyFont="1"/>
    <xf numFmtId="169" fontId="0" fillId="0" borderId="0" xfId="0" applyNumberFormat="1"/>
    <xf numFmtId="43" fontId="0" fillId="0" borderId="0" xfId="2" applyFont="1"/>
    <xf numFmtId="168" fontId="0" fillId="0" borderId="0" xfId="0" applyNumberFormat="1"/>
    <xf numFmtId="0" fontId="5" fillId="0" borderId="0" xfId="0" applyFont="1" applyAlignment="1">
      <alignment wrapText="1"/>
    </xf>
    <xf numFmtId="43" fontId="16" fillId="0" borderId="0" xfId="0" applyNumberFormat="1" applyFont="1"/>
    <xf numFmtId="43" fontId="16" fillId="0" borderId="0" xfId="2" applyFont="1"/>
    <xf numFmtId="169" fontId="3" fillId="0" borderId="0" xfId="0" applyNumberFormat="1" applyFont="1"/>
    <xf numFmtId="171" fontId="3" fillId="0" borderId="0" xfId="0" applyNumberFormat="1" applyFont="1"/>
    <xf numFmtId="43" fontId="3" fillId="0" borderId="0" xfId="0" applyNumberFormat="1" applyFont="1"/>
    <xf numFmtId="170" fontId="3" fillId="0" borderId="0" xfId="2" applyNumberFormat="1" applyFont="1"/>
    <xf numFmtId="43" fontId="3" fillId="0" borderId="0" xfId="2" applyFont="1"/>
    <xf numFmtId="0" fontId="5" fillId="0" borderId="0" xfId="0" applyFont="1" applyAlignment="1">
      <alignment horizontal="center"/>
    </xf>
    <xf numFmtId="4" fontId="5" fillId="0" borderId="0" xfId="0" applyNumberFormat="1" applyFont="1"/>
    <xf numFmtId="3" fontId="5" fillId="0" borderId="0" xfId="0" applyNumberFormat="1" applyFont="1"/>
    <xf numFmtId="0" fontId="4" fillId="0" borderId="0" xfId="0" applyFont="1"/>
    <xf numFmtId="170" fontId="5" fillId="0" borderId="0" xfId="2" applyNumberFormat="1" applyFont="1"/>
    <xf numFmtId="43" fontId="5" fillId="0" borderId="0" xfId="2" applyFont="1"/>
    <xf numFmtId="0" fontId="0" fillId="0" borderId="0" xfId="0" applyAlignment="1">
      <alignment horizontal="center" wrapText="1"/>
    </xf>
    <xf numFmtId="0" fontId="6" fillId="0" borderId="0" xfId="0" applyFont="1" applyAlignment="1">
      <alignment horizontal="center" wrapText="1"/>
    </xf>
    <xf numFmtId="0" fontId="2" fillId="4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5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0" fillId="2" borderId="2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/>
    </xf>
    <xf numFmtId="0" fontId="10" fillId="2" borderId="9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 wrapText="1"/>
    </xf>
  </cellXfs>
  <cellStyles count="3">
    <cellStyle name="Comma" xfId="2" builtinId="3"/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5"/>
  <sheetViews>
    <sheetView tabSelected="1" zoomScaleNormal="100" zoomScaleSheetLayoutView="100" workbookViewId="0">
      <selection activeCell="C6" sqref="C6:D6"/>
    </sheetView>
  </sheetViews>
  <sheetFormatPr defaultRowHeight="14.4" x14ac:dyDescent="0.3"/>
  <cols>
    <col min="1" max="1" width="4.88671875" customWidth="1"/>
    <col min="2" max="2" width="44.33203125" bestFit="1" customWidth="1"/>
    <col min="3" max="3" width="10.6640625" bestFit="1" customWidth="1"/>
    <col min="4" max="4" width="12" bestFit="1" customWidth="1"/>
    <col min="5" max="5" width="11.109375" customWidth="1"/>
    <col min="6" max="7" width="9.5546875" bestFit="1" customWidth="1"/>
    <col min="8" max="9" width="8.88671875" style="107"/>
  </cols>
  <sheetData>
    <row r="1" spans="1:11" x14ac:dyDescent="0.3">
      <c r="A1" s="146" t="s">
        <v>0</v>
      </c>
      <c r="B1" s="146"/>
      <c r="C1" s="146"/>
      <c r="D1" s="146"/>
      <c r="E1" s="146"/>
    </row>
    <row r="2" spans="1:11" x14ac:dyDescent="0.3">
      <c r="A2" s="146" t="s">
        <v>1</v>
      </c>
      <c r="B2" s="146"/>
      <c r="C2" s="146"/>
      <c r="D2" s="146"/>
      <c r="E2" s="146"/>
    </row>
    <row r="3" spans="1:11" x14ac:dyDescent="0.3">
      <c r="A3" s="146" t="s">
        <v>140</v>
      </c>
      <c r="B3" s="146"/>
      <c r="C3" s="146"/>
      <c r="D3" s="146"/>
      <c r="E3" s="146"/>
    </row>
    <row r="5" spans="1:11" x14ac:dyDescent="0.3">
      <c r="A5" s="145" t="s">
        <v>18</v>
      </c>
      <c r="B5" s="145" t="s">
        <v>19</v>
      </c>
      <c r="C5" s="144" t="s">
        <v>2</v>
      </c>
      <c r="D5" s="144"/>
      <c r="E5" s="145" t="s">
        <v>3</v>
      </c>
    </row>
    <row r="6" spans="1:11" ht="28.8" x14ac:dyDescent="0.3">
      <c r="A6" s="145"/>
      <c r="B6" s="145"/>
      <c r="C6" s="162" t="s">
        <v>141</v>
      </c>
      <c r="D6" s="162" t="s">
        <v>142</v>
      </c>
      <c r="E6" s="145"/>
    </row>
    <row r="7" spans="1:11" x14ac:dyDescent="0.3">
      <c r="A7" s="10" t="s">
        <v>4</v>
      </c>
      <c r="B7" s="11" t="s">
        <v>5</v>
      </c>
      <c r="C7" s="12">
        <v>1306</v>
      </c>
      <c r="D7" s="12">
        <v>341</v>
      </c>
      <c r="E7" s="13">
        <v>1647</v>
      </c>
    </row>
    <row r="8" spans="1:11" x14ac:dyDescent="0.3">
      <c r="A8" s="2"/>
      <c r="B8" s="2"/>
      <c r="C8" s="2"/>
      <c r="D8" s="2"/>
      <c r="E8" s="2"/>
    </row>
    <row r="9" spans="1:11" x14ac:dyDescent="0.3">
      <c r="A9" s="20" t="s">
        <v>6</v>
      </c>
      <c r="B9" s="5" t="s">
        <v>20</v>
      </c>
      <c r="C9" s="5">
        <v>100</v>
      </c>
      <c r="D9" s="7">
        <v>0</v>
      </c>
      <c r="E9" s="5">
        <v>100</v>
      </c>
    </row>
    <row r="10" spans="1:11" x14ac:dyDescent="0.3">
      <c r="A10" s="2"/>
      <c r="B10" s="2" t="s">
        <v>21</v>
      </c>
      <c r="C10" s="2">
        <v>100</v>
      </c>
      <c r="D10" s="9">
        <v>0</v>
      </c>
      <c r="E10" s="2"/>
    </row>
    <row r="11" spans="1:11" x14ac:dyDescent="0.3">
      <c r="A11" s="2"/>
      <c r="B11" s="2"/>
      <c r="C11" s="2"/>
      <c r="D11" s="2"/>
      <c r="E11" s="2"/>
    </row>
    <row r="12" spans="1:11" x14ac:dyDescent="0.3">
      <c r="A12" s="21" t="s">
        <v>22</v>
      </c>
      <c r="B12" s="3" t="s">
        <v>7</v>
      </c>
      <c r="C12" s="2"/>
      <c r="D12" s="2"/>
      <c r="E12" s="2"/>
      <c r="G12" s="109"/>
      <c r="H12" s="109"/>
      <c r="I12" s="109"/>
      <c r="J12" s="109"/>
    </row>
    <row r="13" spans="1:11" x14ac:dyDescent="0.3">
      <c r="A13" s="2"/>
      <c r="B13" s="4" t="s">
        <v>8</v>
      </c>
      <c r="C13" s="3">
        <v>1023</v>
      </c>
      <c r="D13" s="3">
        <v>336</v>
      </c>
      <c r="E13" s="3">
        <v>1359</v>
      </c>
      <c r="G13" s="118"/>
      <c r="J13" s="107"/>
      <c r="K13" s="107"/>
    </row>
    <row r="14" spans="1:11" x14ac:dyDescent="0.3">
      <c r="A14" s="2"/>
      <c r="B14" s="2"/>
      <c r="C14" s="2"/>
      <c r="D14" s="2"/>
      <c r="E14" s="2"/>
      <c r="G14" s="118"/>
      <c r="J14" s="107"/>
      <c r="K14" s="107"/>
    </row>
    <row r="15" spans="1:11" x14ac:dyDescent="0.3">
      <c r="A15" s="2"/>
      <c r="B15" s="6" t="s">
        <v>12</v>
      </c>
      <c r="C15" s="2">
        <v>491</v>
      </c>
      <c r="D15" s="2">
        <v>238</v>
      </c>
      <c r="E15" s="2">
        <v>729</v>
      </c>
      <c r="F15" s="17"/>
      <c r="G15" s="119"/>
      <c r="J15" s="107"/>
      <c r="K15" s="107"/>
    </row>
    <row r="16" spans="1:11" x14ac:dyDescent="0.3">
      <c r="A16" s="2"/>
      <c r="B16" s="6" t="s">
        <v>25</v>
      </c>
      <c r="C16" s="2">
        <v>45</v>
      </c>
      <c r="D16" s="2">
        <v>25</v>
      </c>
      <c r="E16" s="2">
        <v>70</v>
      </c>
      <c r="G16" s="119"/>
      <c r="J16" s="107"/>
      <c r="K16" s="107"/>
    </row>
    <row r="17" spans="1:11" x14ac:dyDescent="0.3">
      <c r="A17" s="2"/>
      <c r="B17" s="6" t="s">
        <v>26</v>
      </c>
      <c r="C17" s="2">
        <v>55</v>
      </c>
      <c r="D17" s="2">
        <v>15</v>
      </c>
      <c r="E17" s="2">
        <v>70</v>
      </c>
      <c r="G17" s="120"/>
      <c r="J17" s="107"/>
      <c r="K17" s="107"/>
    </row>
    <row r="18" spans="1:11" x14ac:dyDescent="0.3">
      <c r="A18" s="2"/>
      <c r="B18" s="6" t="s">
        <v>27</v>
      </c>
      <c r="C18" s="2">
        <v>52</v>
      </c>
      <c r="D18" s="2">
        <v>18</v>
      </c>
      <c r="E18" s="2">
        <v>70</v>
      </c>
      <c r="G18" s="120"/>
      <c r="J18" s="107"/>
      <c r="K18" s="107"/>
    </row>
    <row r="19" spans="1:11" x14ac:dyDescent="0.3">
      <c r="A19" s="2"/>
      <c r="B19" s="6" t="s">
        <v>28</v>
      </c>
      <c r="C19" s="2">
        <v>52</v>
      </c>
      <c r="D19" s="9">
        <v>0</v>
      </c>
      <c r="E19" s="2">
        <v>52</v>
      </c>
      <c r="G19" s="116"/>
      <c r="J19" s="107"/>
      <c r="K19" s="107"/>
    </row>
    <row r="20" spans="1:11" x14ac:dyDescent="0.3">
      <c r="A20" s="2"/>
      <c r="B20" s="22" t="s">
        <v>33</v>
      </c>
      <c r="C20" s="2">
        <v>185</v>
      </c>
      <c r="D20" s="2">
        <v>25</v>
      </c>
      <c r="E20" s="2">
        <v>210</v>
      </c>
      <c r="G20" s="116"/>
      <c r="J20" s="107"/>
      <c r="K20" s="107"/>
    </row>
    <row r="21" spans="1:11" x14ac:dyDescent="0.3">
      <c r="A21" s="2"/>
      <c r="B21" s="22" t="s">
        <v>29</v>
      </c>
      <c r="C21" s="2">
        <v>30</v>
      </c>
      <c r="D21" s="16">
        <v>15</v>
      </c>
      <c r="E21" s="2">
        <v>45</v>
      </c>
      <c r="G21" s="116"/>
      <c r="J21" s="107"/>
      <c r="K21" s="107"/>
    </row>
    <row r="22" spans="1:11" x14ac:dyDescent="0.3">
      <c r="A22" s="2"/>
      <c r="B22" s="6" t="s">
        <v>30</v>
      </c>
      <c r="C22" s="2">
        <v>29</v>
      </c>
      <c r="D22" s="9">
        <v>0</v>
      </c>
      <c r="E22" s="2">
        <v>29</v>
      </c>
      <c r="G22" s="116"/>
      <c r="J22" s="107"/>
      <c r="K22" s="107"/>
    </row>
    <row r="23" spans="1:11" x14ac:dyDescent="0.3">
      <c r="A23" s="2"/>
      <c r="B23" s="6" t="s">
        <v>31</v>
      </c>
      <c r="C23" s="2">
        <v>44</v>
      </c>
      <c r="D23" s="9">
        <v>0</v>
      </c>
      <c r="E23" s="2">
        <v>44</v>
      </c>
      <c r="G23" s="116"/>
      <c r="J23" s="107"/>
      <c r="K23" s="107"/>
    </row>
    <row r="24" spans="1:11" x14ac:dyDescent="0.3">
      <c r="A24" s="2"/>
      <c r="B24" s="6" t="s">
        <v>32</v>
      </c>
      <c r="C24" s="2">
        <v>40</v>
      </c>
      <c r="D24" s="9">
        <v>0</v>
      </c>
      <c r="E24" s="2">
        <v>40</v>
      </c>
      <c r="G24" s="116"/>
      <c r="I24" s="117"/>
      <c r="J24" s="107"/>
      <c r="K24" s="107"/>
    </row>
    <row r="25" spans="1:11" x14ac:dyDescent="0.3">
      <c r="A25" s="2"/>
      <c r="B25" s="2"/>
      <c r="C25" s="2"/>
      <c r="D25" s="2"/>
      <c r="E25" s="2"/>
      <c r="G25" s="107"/>
      <c r="J25" s="107"/>
      <c r="K25" s="107"/>
    </row>
    <row r="26" spans="1:11" x14ac:dyDescent="0.3">
      <c r="A26" s="2"/>
      <c r="B26" s="4" t="s">
        <v>9</v>
      </c>
      <c r="C26" s="8">
        <v>159</v>
      </c>
      <c r="D26" s="8">
        <v>5</v>
      </c>
      <c r="E26" s="3">
        <v>164</v>
      </c>
      <c r="G26" s="107"/>
      <c r="J26" s="107"/>
      <c r="K26" s="107"/>
    </row>
    <row r="27" spans="1:11" x14ac:dyDescent="0.3">
      <c r="A27" s="2"/>
      <c r="B27" s="2"/>
      <c r="C27" s="2"/>
      <c r="D27" s="2"/>
      <c r="E27" s="2"/>
      <c r="G27" s="107"/>
      <c r="J27" s="107"/>
      <c r="K27" s="107"/>
    </row>
    <row r="28" spans="1:11" x14ac:dyDescent="0.3">
      <c r="A28" s="2"/>
      <c r="B28" s="7" t="s">
        <v>12</v>
      </c>
      <c r="C28" s="23">
        <v>60</v>
      </c>
      <c r="D28" s="9">
        <v>5</v>
      </c>
      <c r="E28" s="2">
        <v>65</v>
      </c>
      <c r="G28" s="107"/>
      <c r="J28" s="107"/>
      <c r="K28" s="107"/>
    </row>
    <row r="29" spans="1:11" x14ac:dyDescent="0.3">
      <c r="A29" s="2"/>
      <c r="B29" s="7" t="s">
        <v>35</v>
      </c>
      <c r="C29" s="23">
        <v>45</v>
      </c>
      <c r="D29" s="9">
        <v>0</v>
      </c>
      <c r="E29" s="2">
        <v>45</v>
      </c>
      <c r="G29" s="107"/>
      <c r="J29" s="107"/>
      <c r="K29" s="107"/>
    </row>
    <row r="30" spans="1:11" x14ac:dyDescent="0.3">
      <c r="A30" s="2"/>
      <c r="B30" s="7" t="s">
        <v>36</v>
      </c>
      <c r="C30" s="23">
        <v>10</v>
      </c>
      <c r="D30" s="9">
        <v>0</v>
      </c>
      <c r="E30" s="2">
        <v>10</v>
      </c>
      <c r="G30" s="107"/>
      <c r="J30" s="107"/>
      <c r="K30" s="107"/>
    </row>
    <row r="31" spans="1:11" x14ac:dyDescent="0.3">
      <c r="A31" s="2"/>
      <c r="B31" s="7" t="s">
        <v>27</v>
      </c>
      <c r="C31" s="23">
        <v>20</v>
      </c>
      <c r="D31" s="9">
        <v>0</v>
      </c>
      <c r="E31" s="2">
        <v>20</v>
      </c>
      <c r="G31" s="107"/>
      <c r="J31" s="107"/>
      <c r="K31" s="107"/>
    </row>
    <row r="32" spans="1:11" x14ac:dyDescent="0.3">
      <c r="A32" s="2"/>
      <c r="B32" s="7" t="s">
        <v>28</v>
      </c>
      <c r="C32" s="23">
        <v>24</v>
      </c>
      <c r="D32" s="9">
        <v>0</v>
      </c>
      <c r="E32" s="2">
        <v>24</v>
      </c>
      <c r="G32" s="107"/>
      <c r="J32" s="107"/>
      <c r="K32" s="107"/>
    </row>
    <row r="33" spans="1:11" x14ac:dyDescent="0.3">
      <c r="A33" s="2"/>
      <c r="B33" s="2"/>
      <c r="C33" s="24"/>
      <c r="D33" s="2"/>
      <c r="E33" s="2"/>
      <c r="G33" s="107"/>
      <c r="J33" s="107"/>
      <c r="K33" s="107"/>
    </row>
    <row r="34" spans="1:11" x14ac:dyDescent="0.3">
      <c r="A34" s="2"/>
      <c r="B34" s="4" t="s">
        <v>37</v>
      </c>
      <c r="C34" s="8">
        <v>14</v>
      </c>
      <c r="D34" s="8">
        <v>0</v>
      </c>
      <c r="E34" s="3">
        <v>14</v>
      </c>
      <c r="G34" s="107"/>
      <c r="J34" s="107"/>
      <c r="K34" s="107"/>
    </row>
    <row r="35" spans="1:11" x14ac:dyDescent="0.3">
      <c r="A35" s="2"/>
      <c r="B35" s="2"/>
      <c r="C35" s="2"/>
      <c r="D35" s="2"/>
      <c r="E35" s="2"/>
      <c r="G35" s="107"/>
      <c r="J35" s="107"/>
      <c r="K35" s="107"/>
    </row>
    <row r="36" spans="1:11" x14ac:dyDescent="0.3">
      <c r="A36" s="2"/>
      <c r="B36" s="7" t="s">
        <v>23</v>
      </c>
      <c r="C36" s="23">
        <v>3</v>
      </c>
      <c r="D36" s="9">
        <v>0</v>
      </c>
      <c r="E36" s="2">
        <v>3</v>
      </c>
      <c r="G36" s="107"/>
      <c r="J36" s="107"/>
      <c r="K36" s="107"/>
    </row>
    <row r="37" spans="1:11" x14ac:dyDescent="0.3">
      <c r="A37" s="2"/>
      <c r="B37" s="7" t="s">
        <v>34</v>
      </c>
      <c r="C37" s="23">
        <v>8</v>
      </c>
      <c r="D37" s="9">
        <v>0</v>
      </c>
      <c r="E37" s="2">
        <v>8</v>
      </c>
      <c r="G37" s="107"/>
      <c r="J37" s="107"/>
      <c r="K37" s="107"/>
    </row>
    <row r="38" spans="1:11" x14ac:dyDescent="0.3">
      <c r="A38" s="2"/>
      <c r="B38" s="7" t="s">
        <v>24</v>
      </c>
      <c r="C38" s="23">
        <v>3</v>
      </c>
      <c r="D38" s="9">
        <v>0</v>
      </c>
      <c r="E38" s="2">
        <v>3</v>
      </c>
      <c r="G38" s="107"/>
      <c r="J38" s="107"/>
      <c r="K38" s="107"/>
    </row>
    <row r="39" spans="1:11" x14ac:dyDescent="0.3">
      <c r="A39" s="2"/>
      <c r="B39" s="7"/>
      <c r="C39" s="2"/>
      <c r="D39" s="2"/>
      <c r="E39" s="2"/>
      <c r="G39" s="107"/>
      <c r="J39" s="107"/>
      <c r="K39" s="107"/>
    </row>
    <row r="40" spans="1:11" x14ac:dyDescent="0.3">
      <c r="A40" s="2"/>
      <c r="B40" s="26" t="s">
        <v>17</v>
      </c>
      <c r="C40" s="3">
        <v>10</v>
      </c>
      <c r="D40" s="3">
        <v>0</v>
      </c>
      <c r="E40" s="3">
        <v>10</v>
      </c>
      <c r="G40" s="107"/>
      <c r="J40" s="107"/>
      <c r="K40" s="107"/>
    </row>
    <row r="41" spans="1:11" x14ac:dyDescent="0.3">
      <c r="A41" s="2"/>
      <c r="B41" s="7"/>
      <c r="C41" s="2"/>
      <c r="D41" s="2"/>
      <c r="E41" s="2"/>
      <c r="G41" s="107"/>
      <c r="J41" s="107"/>
      <c r="K41" s="107"/>
    </row>
    <row r="42" spans="1:11" x14ac:dyDescent="0.3">
      <c r="A42" s="2"/>
      <c r="B42" s="7" t="s">
        <v>23</v>
      </c>
      <c r="C42" s="2">
        <v>5</v>
      </c>
      <c r="D42" s="9">
        <v>0</v>
      </c>
      <c r="E42" s="2">
        <v>5</v>
      </c>
      <c r="G42" s="107"/>
      <c r="J42" s="107"/>
      <c r="K42" s="107"/>
    </row>
    <row r="43" spans="1:11" x14ac:dyDescent="0.3">
      <c r="A43" s="2"/>
      <c r="B43" s="7" t="s">
        <v>34</v>
      </c>
      <c r="C43" s="2">
        <v>5</v>
      </c>
      <c r="D43" s="9">
        <v>0</v>
      </c>
      <c r="E43" s="2">
        <v>5</v>
      </c>
      <c r="G43" s="107"/>
      <c r="J43" s="107"/>
      <c r="K43" s="107"/>
    </row>
    <row r="44" spans="1:11" x14ac:dyDescent="0.3">
      <c r="D44" s="27"/>
      <c r="G44" s="107"/>
      <c r="J44" s="107"/>
      <c r="K44" s="107"/>
    </row>
    <row r="45" spans="1:11" x14ac:dyDescent="0.3">
      <c r="A45" s="14" t="s">
        <v>10</v>
      </c>
      <c r="B45" s="1" t="s">
        <v>11</v>
      </c>
      <c r="C45" s="15">
        <v>1306</v>
      </c>
      <c r="D45" s="15">
        <v>336</v>
      </c>
      <c r="E45" s="15">
        <v>1642</v>
      </c>
      <c r="G45" s="107"/>
      <c r="J45" s="107"/>
      <c r="K45" s="107"/>
    </row>
    <row r="46" spans="1:11" x14ac:dyDescent="0.3">
      <c r="A46" s="2"/>
      <c r="B46" s="2"/>
      <c r="C46" s="2"/>
      <c r="D46" s="2"/>
      <c r="E46" s="2"/>
      <c r="G46" s="107"/>
      <c r="J46" s="107"/>
      <c r="K46" s="107"/>
    </row>
    <row r="47" spans="1:11" x14ac:dyDescent="0.3">
      <c r="A47" s="2"/>
      <c r="B47" s="6" t="s">
        <v>12</v>
      </c>
      <c r="C47" s="24">
        <v>559</v>
      </c>
      <c r="D47" s="25">
        <v>243</v>
      </c>
      <c r="E47" s="25">
        <v>802</v>
      </c>
      <c r="G47" s="107"/>
      <c r="J47" s="107"/>
      <c r="K47" s="107"/>
    </row>
    <row r="48" spans="1:11" x14ac:dyDescent="0.3">
      <c r="A48" s="2"/>
      <c r="B48" s="7" t="s">
        <v>35</v>
      </c>
      <c r="C48" s="24">
        <v>58</v>
      </c>
      <c r="D48" s="25"/>
      <c r="E48" s="25">
        <v>58</v>
      </c>
      <c r="G48" s="107"/>
      <c r="J48" s="107"/>
      <c r="K48" s="107"/>
    </row>
    <row r="49" spans="1:11" x14ac:dyDescent="0.3">
      <c r="A49" s="2"/>
      <c r="B49" s="6" t="s">
        <v>25</v>
      </c>
      <c r="C49" s="2">
        <v>45</v>
      </c>
      <c r="D49" s="2">
        <v>20</v>
      </c>
      <c r="E49" s="25">
        <v>65</v>
      </c>
      <c r="G49" s="107"/>
      <c r="J49" s="107"/>
      <c r="K49" s="107"/>
    </row>
    <row r="50" spans="1:11" x14ac:dyDescent="0.3">
      <c r="A50" s="2"/>
      <c r="B50" s="6" t="s">
        <v>26</v>
      </c>
      <c r="C50" s="2">
        <v>55</v>
      </c>
      <c r="D50" s="2">
        <v>15</v>
      </c>
      <c r="E50" s="25">
        <v>70</v>
      </c>
      <c r="G50" s="107"/>
      <c r="J50" s="107"/>
      <c r="K50" s="107"/>
    </row>
    <row r="51" spans="1:11" x14ac:dyDescent="0.3">
      <c r="A51" s="2"/>
      <c r="B51" s="7" t="s">
        <v>38</v>
      </c>
      <c r="C51" s="24">
        <v>10</v>
      </c>
      <c r="D51" s="2"/>
      <c r="E51" s="25">
        <v>10</v>
      </c>
      <c r="G51" s="107"/>
      <c r="J51" s="107"/>
      <c r="K51" s="107"/>
    </row>
    <row r="52" spans="1:11" x14ac:dyDescent="0.3">
      <c r="A52" s="2"/>
      <c r="B52" s="6" t="s">
        <v>27</v>
      </c>
      <c r="C52" s="24">
        <v>72</v>
      </c>
      <c r="D52" s="2">
        <v>18</v>
      </c>
      <c r="E52" s="25">
        <v>90</v>
      </c>
      <c r="G52" s="107"/>
      <c r="J52" s="107"/>
      <c r="K52" s="107"/>
    </row>
    <row r="53" spans="1:11" x14ac:dyDescent="0.3">
      <c r="A53" s="2"/>
      <c r="B53" s="6" t="s">
        <v>28</v>
      </c>
      <c r="C53" s="24">
        <v>79</v>
      </c>
      <c r="D53" s="9">
        <v>0</v>
      </c>
      <c r="E53" s="25">
        <v>79</v>
      </c>
      <c r="G53" s="107"/>
      <c r="J53" s="107"/>
      <c r="K53" s="107"/>
    </row>
    <row r="54" spans="1:11" x14ac:dyDescent="0.3">
      <c r="A54" s="2"/>
      <c r="B54" s="22" t="s">
        <v>33</v>
      </c>
      <c r="C54" s="2">
        <v>185</v>
      </c>
      <c r="D54" s="2">
        <v>25</v>
      </c>
      <c r="E54" s="25">
        <v>210</v>
      </c>
      <c r="G54" s="107"/>
      <c r="J54" s="107"/>
      <c r="K54" s="107"/>
    </row>
    <row r="55" spans="1:11" x14ac:dyDescent="0.3">
      <c r="A55" s="2"/>
      <c r="B55" s="22" t="s">
        <v>29</v>
      </c>
      <c r="C55" s="2">
        <v>30</v>
      </c>
      <c r="D55" s="16">
        <v>15</v>
      </c>
      <c r="E55" s="25">
        <v>45</v>
      </c>
      <c r="G55" s="107"/>
      <c r="J55" s="107"/>
      <c r="K55" s="107"/>
    </row>
    <row r="56" spans="1:11" x14ac:dyDescent="0.3">
      <c r="A56" s="2"/>
      <c r="B56" s="6" t="s">
        <v>30</v>
      </c>
      <c r="C56" s="2">
        <v>29</v>
      </c>
      <c r="D56" s="9">
        <v>0</v>
      </c>
      <c r="E56" s="25">
        <v>29</v>
      </c>
      <c r="G56" s="107"/>
      <c r="J56" s="107"/>
      <c r="K56" s="107"/>
    </row>
    <row r="57" spans="1:11" x14ac:dyDescent="0.3">
      <c r="A57" s="2"/>
      <c r="B57" s="6" t="s">
        <v>31</v>
      </c>
      <c r="C57" s="2">
        <v>44</v>
      </c>
      <c r="D57" s="9">
        <v>0</v>
      </c>
      <c r="E57" s="25">
        <v>44</v>
      </c>
      <c r="G57" s="107"/>
      <c r="J57" s="107"/>
      <c r="K57" s="107"/>
    </row>
    <row r="58" spans="1:11" x14ac:dyDescent="0.3">
      <c r="A58" s="2"/>
      <c r="B58" s="6" t="s">
        <v>32</v>
      </c>
      <c r="C58" s="2">
        <v>40</v>
      </c>
      <c r="D58" s="9">
        <v>0</v>
      </c>
      <c r="E58" s="25">
        <v>40</v>
      </c>
      <c r="G58" s="107"/>
      <c r="J58" s="107"/>
      <c r="K58" s="107"/>
    </row>
    <row r="59" spans="1:11" x14ac:dyDescent="0.3">
      <c r="A59" s="2"/>
      <c r="B59" s="6" t="s">
        <v>39</v>
      </c>
      <c r="C59" s="2">
        <v>100</v>
      </c>
      <c r="D59" s="9">
        <v>0</v>
      </c>
      <c r="E59" s="25">
        <v>100</v>
      </c>
      <c r="G59" s="107"/>
      <c r="J59" s="107"/>
      <c r="K59" s="107"/>
    </row>
    <row r="60" spans="1:11" x14ac:dyDescent="0.3">
      <c r="G60" s="107"/>
      <c r="J60" s="107"/>
      <c r="K60" s="107"/>
    </row>
    <row r="61" spans="1:11" x14ac:dyDescent="0.3">
      <c r="A61" s="14" t="s">
        <v>13</v>
      </c>
      <c r="B61" s="1" t="s">
        <v>14</v>
      </c>
      <c r="C61" s="15">
        <v>3625</v>
      </c>
      <c r="D61" s="15">
        <v>960</v>
      </c>
      <c r="E61" s="15">
        <v>4585</v>
      </c>
      <c r="G61" s="107"/>
      <c r="J61" s="107"/>
      <c r="K61" s="107"/>
    </row>
    <row r="62" spans="1:11" x14ac:dyDescent="0.3">
      <c r="A62" s="28"/>
      <c r="B62" s="28"/>
      <c r="C62" s="9"/>
      <c r="D62" s="9"/>
      <c r="E62" s="9"/>
      <c r="G62" s="107"/>
      <c r="J62" s="107"/>
      <c r="K62" s="107"/>
    </row>
    <row r="63" spans="1:11" x14ac:dyDescent="0.3">
      <c r="A63" s="29"/>
      <c r="B63" s="28" t="s">
        <v>15</v>
      </c>
      <c r="C63" s="9">
        <v>2782</v>
      </c>
      <c r="D63" s="9">
        <v>935</v>
      </c>
      <c r="E63" s="9">
        <v>3717</v>
      </c>
      <c r="G63" s="107"/>
      <c r="J63" s="107"/>
      <c r="K63" s="107"/>
    </row>
    <row r="64" spans="1:11" x14ac:dyDescent="0.3">
      <c r="A64" s="29"/>
      <c r="B64" s="28" t="s">
        <v>9</v>
      </c>
      <c r="C64" s="9">
        <v>696</v>
      </c>
      <c r="D64" s="9">
        <v>25</v>
      </c>
      <c r="E64" s="9">
        <v>721</v>
      </c>
      <c r="G64" s="107"/>
      <c r="J64" s="107"/>
      <c r="K64" s="107"/>
    </row>
    <row r="65" spans="1:11" x14ac:dyDescent="0.3">
      <c r="A65" s="29"/>
      <c r="B65" s="28" t="s">
        <v>40</v>
      </c>
      <c r="C65" s="9">
        <v>87</v>
      </c>
      <c r="D65" s="9" t="s">
        <v>16</v>
      </c>
      <c r="E65" s="9">
        <v>87</v>
      </c>
      <c r="G65" s="107"/>
      <c r="J65" s="107"/>
      <c r="K65" s="107"/>
    </row>
    <row r="66" spans="1:11" x14ac:dyDescent="0.3">
      <c r="A66" s="29"/>
      <c r="B66" s="28" t="s">
        <v>17</v>
      </c>
      <c r="C66" s="9">
        <v>60</v>
      </c>
      <c r="D66" s="9" t="s">
        <v>16</v>
      </c>
      <c r="E66" s="9">
        <v>60</v>
      </c>
    </row>
    <row r="67" spans="1:11" x14ac:dyDescent="0.3">
      <c r="A67" s="28"/>
      <c r="B67" s="28"/>
      <c r="C67" s="9"/>
      <c r="D67" s="9"/>
      <c r="E67" s="9"/>
    </row>
    <row r="69" spans="1:11" x14ac:dyDescent="0.3">
      <c r="B69" s="114"/>
      <c r="C69" s="142"/>
      <c r="D69" s="142"/>
      <c r="E69" s="142"/>
    </row>
    <row r="70" spans="1:11" x14ac:dyDescent="0.3">
      <c r="B70" s="128"/>
      <c r="C70" s="18"/>
      <c r="D70" s="18"/>
      <c r="E70" s="18"/>
    </row>
    <row r="71" spans="1:11" x14ac:dyDescent="0.3">
      <c r="C71" s="18"/>
      <c r="D71" s="18"/>
      <c r="E71" s="18"/>
    </row>
    <row r="72" spans="1:11" x14ac:dyDescent="0.3">
      <c r="C72" s="18"/>
      <c r="D72" s="18"/>
      <c r="E72" s="18"/>
    </row>
    <row r="73" spans="1:11" x14ac:dyDescent="0.3">
      <c r="C73" s="143"/>
      <c r="D73" s="143"/>
      <c r="E73" s="143"/>
    </row>
    <row r="74" spans="1:11" x14ac:dyDescent="0.3">
      <c r="C74" s="142"/>
      <c r="D74" s="142"/>
      <c r="E74" s="142"/>
    </row>
    <row r="75" spans="1:11" x14ac:dyDescent="0.3">
      <c r="C75" s="142"/>
      <c r="D75" s="142"/>
      <c r="E75" s="142"/>
    </row>
  </sheetData>
  <mergeCells count="11">
    <mergeCell ref="B5:B6"/>
    <mergeCell ref="A5:A6"/>
    <mergeCell ref="E5:E6"/>
    <mergeCell ref="A1:E1"/>
    <mergeCell ref="A2:E2"/>
    <mergeCell ref="A3:E3"/>
    <mergeCell ref="C69:E69"/>
    <mergeCell ref="C73:E73"/>
    <mergeCell ref="C74:E74"/>
    <mergeCell ref="C75:E75"/>
    <mergeCell ref="C5:D5"/>
  </mergeCells>
  <pageMargins left="1.1023622047244095" right="0.70866141732283472" top="0.38" bottom="0.18" header="0.31496062992125984" footer="0.31496062992125984"/>
  <pageSetup paperSize="10000" scale="85" orientation="portrait" horizontalDpi="0" verticalDpi="0" r:id="rId1"/>
  <colBreaks count="1" manualBreakCount="1">
    <brk id="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73"/>
  <sheetViews>
    <sheetView zoomScaleNormal="100" zoomScaleSheetLayoutView="110" workbookViewId="0">
      <selection activeCell="C7" sqref="C7:D7"/>
    </sheetView>
  </sheetViews>
  <sheetFormatPr defaultRowHeight="14.4" x14ac:dyDescent="0.3"/>
  <cols>
    <col min="1" max="1" width="5.109375" customWidth="1"/>
    <col min="2" max="2" width="26" bestFit="1" customWidth="1"/>
    <col min="3" max="3" width="15" bestFit="1" customWidth="1"/>
    <col min="4" max="4" width="16.33203125" bestFit="1" customWidth="1"/>
    <col min="5" max="5" width="14.5546875" customWidth="1"/>
    <col min="9" max="9" width="12" bestFit="1" customWidth="1"/>
    <col min="16" max="17" width="8.88671875" style="107"/>
    <col min="18" max="18" width="13.6640625" bestFit="1" customWidth="1"/>
    <col min="19" max="19" width="10.109375" bestFit="1" customWidth="1"/>
    <col min="20" max="20" width="9.109375" bestFit="1" customWidth="1"/>
    <col min="21" max="21" width="11" bestFit="1" customWidth="1"/>
    <col min="22" max="22" width="10.109375" bestFit="1" customWidth="1"/>
    <col min="23" max="23" width="14.6640625" bestFit="1" customWidth="1"/>
    <col min="25" max="25" width="13.6640625" bestFit="1" customWidth="1"/>
  </cols>
  <sheetData>
    <row r="1" spans="1:18" x14ac:dyDescent="0.3">
      <c r="A1" s="147" t="s">
        <v>41</v>
      </c>
      <c r="B1" s="147"/>
      <c r="C1" s="147"/>
      <c r="D1" s="147"/>
      <c r="E1" s="147"/>
    </row>
    <row r="2" spans="1:18" x14ac:dyDescent="0.3">
      <c r="A2" s="147" t="s">
        <v>42</v>
      </c>
      <c r="B2" s="147"/>
      <c r="C2" s="147"/>
      <c r="D2" s="147"/>
      <c r="E2" s="147"/>
    </row>
    <row r="3" spans="1:18" x14ac:dyDescent="0.3">
      <c r="A3" s="147" t="s">
        <v>133</v>
      </c>
      <c r="B3" s="147"/>
      <c r="C3" s="147"/>
      <c r="D3" s="147"/>
      <c r="E3" s="147"/>
      <c r="H3" s="109"/>
      <c r="I3" s="109"/>
      <c r="J3" s="109"/>
      <c r="K3" s="109"/>
      <c r="L3" s="109"/>
      <c r="M3" s="109"/>
      <c r="N3" s="109"/>
      <c r="O3" s="109"/>
    </row>
    <row r="4" spans="1:18" x14ac:dyDescent="0.3">
      <c r="D4" s="19" t="s">
        <v>43</v>
      </c>
      <c r="E4" s="19" t="s">
        <v>44</v>
      </c>
      <c r="H4" s="109"/>
      <c r="I4" s="109"/>
      <c r="J4" s="109"/>
      <c r="K4" s="109"/>
      <c r="L4" s="109"/>
      <c r="M4" s="109"/>
      <c r="N4" s="109"/>
      <c r="O4" s="109"/>
    </row>
    <row r="5" spans="1:18" x14ac:dyDescent="0.3">
      <c r="D5" s="19"/>
      <c r="E5" s="19"/>
      <c r="H5" s="109"/>
      <c r="I5" s="109"/>
      <c r="J5" s="109"/>
      <c r="K5" s="109"/>
      <c r="L5" s="109"/>
      <c r="M5" s="109"/>
      <c r="N5" s="109"/>
      <c r="O5" s="109"/>
    </row>
    <row r="6" spans="1:18" x14ac:dyDescent="0.3">
      <c r="A6" s="148" t="s">
        <v>45</v>
      </c>
      <c r="B6" s="148" t="s">
        <v>46</v>
      </c>
      <c r="C6" s="149" t="s">
        <v>47</v>
      </c>
      <c r="D6" s="149"/>
      <c r="E6" s="30" t="s">
        <v>3</v>
      </c>
      <c r="H6" s="109"/>
      <c r="I6" s="109"/>
      <c r="J6" s="109"/>
      <c r="K6" s="109"/>
      <c r="L6" s="109"/>
      <c r="M6" s="109"/>
      <c r="N6" s="109"/>
      <c r="O6" s="109"/>
    </row>
    <row r="7" spans="1:18" ht="28.8" x14ac:dyDescent="0.3">
      <c r="A7" s="148"/>
      <c r="B7" s="148"/>
      <c r="C7" s="163" t="s">
        <v>143</v>
      </c>
      <c r="D7" s="163" t="s">
        <v>144</v>
      </c>
      <c r="E7" s="30" t="s">
        <v>48</v>
      </c>
      <c r="H7" s="150"/>
      <c r="I7" s="150"/>
      <c r="J7" s="109"/>
      <c r="K7" s="109"/>
      <c r="L7" s="109"/>
      <c r="M7" s="109"/>
      <c r="N7" s="109"/>
      <c r="O7" s="109"/>
    </row>
    <row r="8" spans="1:18" x14ac:dyDescent="0.3">
      <c r="A8" s="2">
        <v>1</v>
      </c>
      <c r="B8" s="2" t="s">
        <v>49</v>
      </c>
      <c r="C8" s="32">
        <v>663.79861940399996</v>
      </c>
      <c r="D8" s="32">
        <v>197.60080404959999</v>
      </c>
      <c r="E8" s="32">
        <v>861.39942345359998</v>
      </c>
      <c r="H8" s="109"/>
      <c r="I8" s="107"/>
      <c r="J8" s="121"/>
      <c r="K8" s="121"/>
      <c r="L8" s="110"/>
      <c r="M8" s="107"/>
      <c r="N8" s="107"/>
      <c r="O8" s="107"/>
      <c r="Q8" s="121"/>
      <c r="R8" s="122"/>
    </row>
    <row r="9" spans="1:18" x14ac:dyDescent="0.3">
      <c r="A9" s="2">
        <v>2</v>
      </c>
      <c r="B9" s="2" t="s">
        <v>50</v>
      </c>
      <c r="C9" s="32">
        <v>702.95796241920004</v>
      </c>
      <c r="D9" s="32">
        <v>206.40900315599998</v>
      </c>
      <c r="E9" s="32">
        <v>909.36696557520008</v>
      </c>
      <c r="H9" s="109"/>
      <c r="I9" s="107"/>
      <c r="J9" s="121"/>
      <c r="K9" s="121"/>
      <c r="L9" s="110"/>
      <c r="M9" s="107"/>
      <c r="N9" s="107"/>
      <c r="O9" s="107"/>
      <c r="Q9" s="121"/>
      <c r="R9" s="122"/>
    </row>
    <row r="10" spans="1:18" x14ac:dyDescent="0.3">
      <c r="A10" s="2">
        <v>3</v>
      </c>
      <c r="B10" s="2" t="s">
        <v>51</v>
      </c>
      <c r="C10" s="32">
        <v>293.7481340544</v>
      </c>
      <c r="D10" s="32">
        <v>79.486037719200013</v>
      </c>
      <c r="E10" s="32">
        <v>373.2341717736</v>
      </c>
      <c r="H10" s="109"/>
      <c r="I10" s="107"/>
      <c r="J10" s="121"/>
      <c r="K10" s="121"/>
      <c r="L10" s="110"/>
      <c r="M10" s="107"/>
      <c r="N10" s="107"/>
      <c r="O10" s="107"/>
      <c r="Q10" s="121"/>
      <c r="R10" s="122"/>
    </row>
    <row r="11" spans="1:18" x14ac:dyDescent="0.3">
      <c r="A11" s="2">
        <v>4</v>
      </c>
      <c r="B11" s="2" t="s">
        <v>52</v>
      </c>
      <c r="C11" s="32">
        <v>425.02213760400002</v>
      </c>
      <c r="D11" s="32">
        <v>132.86584676160001</v>
      </c>
      <c r="E11" s="32">
        <v>557.8879843656</v>
      </c>
      <c r="H11" s="109"/>
      <c r="I11" s="107"/>
      <c r="J11" s="121"/>
      <c r="K11" s="121"/>
      <c r="L11" s="110"/>
      <c r="M11" s="107"/>
      <c r="N11" s="107"/>
      <c r="O11" s="107"/>
      <c r="Q11" s="121"/>
      <c r="R11" s="122"/>
    </row>
    <row r="12" spans="1:18" x14ac:dyDescent="0.3">
      <c r="A12" s="2">
        <v>5</v>
      </c>
      <c r="B12" s="2" t="s">
        <v>53</v>
      </c>
      <c r="C12" s="32">
        <v>867.23618189760009</v>
      </c>
      <c r="D12" s="32">
        <v>276.34398160320001</v>
      </c>
      <c r="E12" s="32">
        <v>1143.5801635008002</v>
      </c>
      <c r="H12" s="109"/>
      <c r="I12" s="107"/>
      <c r="J12" s="121"/>
      <c r="K12" s="121"/>
      <c r="L12" s="110"/>
      <c r="M12" s="107"/>
      <c r="N12" s="107"/>
      <c r="O12" s="107"/>
      <c r="Q12" s="121"/>
      <c r="R12" s="122"/>
    </row>
    <row r="13" spans="1:18" x14ac:dyDescent="0.3">
      <c r="A13" s="2">
        <v>6</v>
      </c>
      <c r="B13" s="2" t="s">
        <v>54</v>
      </c>
      <c r="C13" s="32">
        <v>164.80883388239999</v>
      </c>
      <c r="D13" s="32">
        <v>47.224681956000005</v>
      </c>
      <c r="E13" s="32">
        <v>212.03351583840001</v>
      </c>
      <c r="H13" s="109"/>
      <c r="I13" s="107"/>
      <c r="J13" s="121"/>
      <c r="K13" s="121"/>
      <c r="L13" s="110"/>
      <c r="M13" s="107"/>
      <c r="N13" s="107"/>
      <c r="O13" s="107"/>
      <c r="Q13" s="121"/>
      <c r="R13" s="122"/>
    </row>
    <row r="14" spans="1:18" x14ac:dyDescent="0.3">
      <c r="A14" s="2">
        <v>7</v>
      </c>
      <c r="B14" s="2" t="s">
        <v>55</v>
      </c>
      <c r="C14" s="32">
        <v>75.45336824879999</v>
      </c>
      <c r="D14" s="32">
        <v>18.783749901599997</v>
      </c>
      <c r="E14" s="32">
        <v>94.237118150399994</v>
      </c>
      <c r="H14" s="109"/>
      <c r="I14" s="107"/>
      <c r="J14" s="121"/>
      <c r="K14" s="121"/>
      <c r="L14" s="110"/>
      <c r="M14" s="107"/>
      <c r="N14" s="107"/>
      <c r="O14" s="107"/>
      <c r="Q14" s="121"/>
      <c r="R14" s="122"/>
    </row>
    <row r="15" spans="1:18" x14ac:dyDescent="0.3">
      <c r="A15" s="2">
        <v>8</v>
      </c>
      <c r="B15" s="2" t="s">
        <v>56</v>
      </c>
      <c r="C15" s="32">
        <v>488.69586608399999</v>
      </c>
      <c r="D15" s="32">
        <v>127.98419424480001</v>
      </c>
      <c r="E15" s="32">
        <v>616.68006032879998</v>
      </c>
      <c r="H15" s="109"/>
      <c r="I15" s="107"/>
      <c r="J15" s="121"/>
      <c r="K15" s="121"/>
      <c r="L15" s="110"/>
      <c r="M15" s="107"/>
      <c r="N15" s="107"/>
      <c r="O15" s="107"/>
      <c r="Q15" s="121"/>
      <c r="R15" s="122"/>
    </row>
    <row r="16" spans="1:18" x14ac:dyDescent="0.3">
      <c r="A16" s="2">
        <v>9</v>
      </c>
      <c r="B16" s="2" t="s">
        <v>57</v>
      </c>
      <c r="C16" s="32">
        <v>239.41321908480001</v>
      </c>
      <c r="D16" s="32">
        <v>59.216567486400002</v>
      </c>
      <c r="E16" s="32">
        <v>298.62978657119999</v>
      </c>
      <c r="H16" s="109"/>
      <c r="I16" s="107"/>
      <c r="J16" s="121"/>
      <c r="K16" s="121"/>
      <c r="L16" s="110"/>
      <c r="M16" s="107"/>
      <c r="N16" s="107"/>
      <c r="O16" s="107"/>
      <c r="Q16" s="121"/>
      <c r="R16" s="122"/>
    </row>
    <row r="17" spans="1:18" x14ac:dyDescent="0.3">
      <c r="A17" s="2">
        <v>10</v>
      </c>
      <c r="B17" s="2" t="s">
        <v>58</v>
      </c>
      <c r="C17" s="32">
        <v>661.99453043039989</v>
      </c>
      <c r="D17" s="32">
        <v>172.23743553840001</v>
      </c>
      <c r="E17" s="32">
        <v>834.23196596879984</v>
      </c>
      <c r="H17" s="109"/>
      <c r="I17" s="107"/>
      <c r="J17" s="121"/>
      <c r="K17" s="121"/>
      <c r="L17" s="110"/>
      <c r="M17" s="107"/>
      <c r="N17" s="107"/>
      <c r="O17" s="107"/>
      <c r="Q17" s="121"/>
      <c r="R17" s="122"/>
    </row>
    <row r="18" spans="1:18" x14ac:dyDescent="0.3">
      <c r="A18" s="2">
        <v>11</v>
      </c>
      <c r="B18" s="2" t="s">
        <v>59</v>
      </c>
      <c r="C18" s="32">
        <v>383.52809121120004</v>
      </c>
      <c r="D18" s="32">
        <v>96.041207123999996</v>
      </c>
      <c r="E18" s="32">
        <v>479.56929833520002</v>
      </c>
      <c r="H18" s="109"/>
      <c r="I18" s="107"/>
      <c r="J18" s="121"/>
      <c r="K18" s="121"/>
      <c r="L18" s="110"/>
      <c r="M18" s="107"/>
      <c r="N18" s="107"/>
      <c r="O18" s="107"/>
      <c r="Q18" s="121"/>
      <c r="R18" s="122"/>
    </row>
    <row r="19" spans="1:18" x14ac:dyDescent="0.3">
      <c r="A19" s="2">
        <v>12</v>
      </c>
      <c r="B19" s="2" t="s">
        <v>60</v>
      </c>
      <c r="C19" s="32">
        <v>604.90042056000004</v>
      </c>
      <c r="D19" s="32">
        <v>172.66192706159998</v>
      </c>
      <c r="E19" s="32">
        <v>777.5623476216</v>
      </c>
      <c r="H19" s="109"/>
      <c r="I19" s="107"/>
      <c r="J19" s="121"/>
      <c r="K19" s="121"/>
      <c r="L19" s="110"/>
      <c r="M19" s="107"/>
      <c r="N19" s="107"/>
      <c r="O19" s="107"/>
      <c r="Q19" s="121"/>
      <c r="R19" s="122"/>
    </row>
    <row r="20" spans="1:18" x14ac:dyDescent="0.3">
      <c r="A20" s="2">
        <v>13</v>
      </c>
      <c r="B20" s="2" t="s">
        <v>61</v>
      </c>
      <c r="C20" s="32">
        <v>1301.9155016544</v>
      </c>
      <c r="D20" s="32">
        <v>445.92834512159999</v>
      </c>
      <c r="E20" s="32">
        <v>1747.843846776</v>
      </c>
      <c r="H20" s="109"/>
      <c r="I20" s="107"/>
      <c r="J20" s="121"/>
      <c r="K20" s="121"/>
      <c r="L20" s="110"/>
      <c r="M20" s="107"/>
      <c r="N20" s="107"/>
      <c r="O20" s="107"/>
      <c r="Q20" s="121"/>
      <c r="R20" s="122"/>
    </row>
    <row r="21" spans="1:18" x14ac:dyDescent="0.3">
      <c r="A21" s="2">
        <v>14</v>
      </c>
      <c r="B21" s="2" t="s">
        <v>62</v>
      </c>
      <c r="C21" s="32">
        <v>721.10497503600004</v>
      </c>
      <c r="D21" s="32">
        <v>136.89851623199999</v>
      </c>
      <c r="E21" s="32">
        <v>858.00349126800006</v>
      </c>
      <c r="H21" s="109"/>
      <c r="I21" s="107"/>
      <c r="J21" s="121"/>
      <c r="K21" s="121"/>
      <c r="L21" s="110"/>
      <c r="M21" s="107"/>
      <c r="N21" s="107"/>
      <c r="O21" s="107"/>
      <c r="Q21" s="121"/>
      <c r="R21" s="122"/>
    </row>
    <row r="22" spans="1:18" x14ac:dyDescent="0.3">
      <c r="A22" s="2">
        <v>15</v>
      </c>
      <c r="B22" s="2" t="s">
        <v>63</v>
      </c>
      <c r="C22" s="32">
        <v>307.11961703520006</v>
      </c>
      <c r="D22" s="32">
        <v>50.938982784000004</v>
      </c>
      <c r="E22" s="32">
        <v>358.05859981920008</v>
      </c>
      <c r="H22" s="109"/>
      <c r="I22" s="107"/>
      <c r="J22" s="121"/>
      <c r="K22" s="121"/>
      <c r="L22" s="110"/>
      <c r="M22" s="107"/>
      <c r="N22" s="107"/>
      <c r="O22" s="107"/>
      <c r="Q22" s="121"/>
      <c r="R22" s="122"/>
    </row>
    <row r="23" spans="1:18" x14ac:dyDescent="0.3">
      <c r="A23" s="2">
        <v>16</v>
      </c>
      <c r="B23" s="2" t="s">
        <v>64</v>
      </c>
      <c r="C23" s="32">
        <v>359.43819726959998</v>
      </c>
      <c r="D23" s="32">
        <v>95.722838481599993</v>
      </c>
      <c r="E23" s="32">
        <v>455.16103575119996</v>
      </c>
      <c r="H23" s="109"/>
      <c r="I23" s="107"/>
      <c r="J23" s="121"/>
      <c r="K23" s="121"/>
      <c r="L23" s="110"/>
      <c r="M23" s="107"/>
      <c r="N23" s="107"/>
      <c r="O23" s="107"/>
      <c r="Q23" s="121"/>
      <c r="R23" s="122"/>
    </row>
    <row r="24" spans="1:18" x14ac:dyDescent="0.3">
      <c r="A24" s="2">
        <v>17</v>
      </c>
      <c r="B24" s="2" t="s">
        <v>65</v>
      </c>
      <c r="C24" s="32">
        <v>252.36021054240001</v>
      </c>
      <c r="D24" s="32">
        <v>63.036991195200002</v>
      </c>
      <c r="E24" s="32">
        <v>315.39720173760003</v>
      </c>
      <c r="H24" s="109"/>
      <c r="I24" s="107"/>
      <c r="J24" s="121"/>
      <c r="K24" s="121"/>
      <c r="L24" s="110"/>
      <c r="M24" s="107"/>
      <c r="N24" s="107"/>
      <c r="O24" s="107"/>
      <c r="Q24" s="121"/>
      <c r="R24" s="122"/>
    </row>
    <row r="25" spans="1:18" x14ac:dyDescent="0.3">
      <c r="A25" s="2">
        <v>18</v>
      </c>
      <c r="B25" s="2" t="s">
        <v>66</v>
      </c>
      <c r="C25" s="32">
        <v>351.79734985200002</v>
      </c>
      <c r="D25" s="32">
        <v>65.690063215199999</v>
      </c>
      <c r="E25" s="32">
        <v>417.48741306720001</v>
      </c>
      <c r="H25" s="109"/>
      <c r="I25" s="107"/>
      <c r="J25" s="121"/>
      <c r="K25" s="121"/>
      <c r="L25" s="110"/>
      <c r="M25" s="107"/>
      <c r="N25" s="107"/>
      <c r="O25" s="107"/>
      <c r="Q25" s="121"/>
      <c r="R25" s="122"/>
    </row>
    <row r="26" spans="1:18" x14ac:dyDescent="0.3">
      <c r="A26" s="2">
        <v>19</v>
      </c>
      <c r="B26" s="2" t="s">
        <v>67</v>
      </c>
      <c r="C26" s="32">
        <v>16.449046524</v>
      </c>
      <c r="D26" s="32">
        <v>2.5469491392000001</v>
      </c>
      <c r="E26" s="32">
        <v>18.995995663199999</v>
      </c>
      <c r="H26" s="109"/>
      <c r="I26" s="107"/>
      <c r="J26" s="121"/>
      <c r="K26" s="121"/>
      <c r="L26" s="110"/>
      <c r="M26" s="107"/>
      <c r="N26" s="107"/>
      <c r="O26" s="107"/>
      <c r="Q26" s="121"/>
      <c r="R26" s="122"/>
    </row>
    <row r="27" spans="1:18" x14ac:dyDescent="0.3">
      <c r="A27" s="2">
        <v>20</v>
      </c>
      <c r="B27" s="2" t="s">
        <v>68</v>
      </c>
      <c r="C27" s="32">
        <v>87.233008017600014</v>
      </c>
      <c r="D27" s="32">
        <v>21.755190563999999</v>
      </c>
      <c r="E27" s="32">
        <v>108.98819858160002</v>
      </c>
      <c r="H27" s="109"/>
      <c r="I27" s="107"/>
      <c r="J27" s="121"/>
      <c r="K27" s="121"/>
      <c r="L27" s="110"/>
      <c r="M27" s="107"/>
      <c r="N27" s="107"/>
      <c r="O27" s="107"/>
      <c r="Q27" s="121"/>
      <c r="R27" s="122"/>
    </row>
    <row r="28" spans="1:18" x14ac:dyDescent="0.3">
      <c r="A28" s="2">
        <v>21</v>
      </c>
      <c r="B28" s="2" t="s">
        <v>69</v>
      </c>
      <c r="C28" s="32">
        <v>390.10770982079998</v>
      </c>
      <c r="D28" s="32">
        <v>144.53936364959998</v>
      </c>
      <c r="E28" s="32">
        <v>534.64707347039996</v>
      </c>
      <c r="H28" s="109"/>
      <c r="I28" s="107"/>
      <c r="J28" s="121"/>
      <c r="K28" s="121"/>
      <c r="L28" s="110"/>
      <c r="M28" s="107"/>
      <c r="N28" s="107"/>
      <c r="O28" s="107"/>
      <c r="Q28" s="121"/>
      <c r="R28" s="122"/>
    </row>
    <row r="29" spans="1:18" x14ac:dyDescent="0.3">
      <c r="A29" s="2">
        <v>22</v>
      </c>
      <c r="B29" s="2" t="s">
        <v>70</v>
      </c>
      <c r="C29" s="32">
        <v>65.690063215200013</v>
      </c>
      <c r="D29" s="32">
        <v>23.453156656800001</v>
      </c>
      <c r="E29" s="32">
        <v>89.143219872000017</v>
      </c>
      <c r="H29" s="109"/>
      <c r="I29" s="107"/>
      <c r="J29" s="121"/>
      <c r="K29" s="121"/>
      <c r="L29" s="110"/>
      <c r="M29" s="107"/>
      <c r="N29" s="107"/>
      <c r="O29" s="107"/>
      <c r="Q29" s="121"/>
      <c r="R29" s="122"/>
    </row>
    <row r="30" spans="1:18" x14ac:dyDescent="0.3">
      <c r="A30" s="2">
        <v>23</v>
      </c>
      <c r="B30" s="2" t="s">
        <v>71</v>
      </c>
      <c r="C30" s="32">
        <v>184.123198188</v>
      </c>
      <c r="D30" s="32">
        <v>21.8613134448</v>
      </c>
      <c r="E30" s="32">
        <v>205.98451163280001</v>
      </c>
      <c r="H30" s="109"/>
      <c r="I30" s="107"/>
      <c r="J30" s="121"/>
      <c r="K30" s="121"/>
      <c r="L30" s="110"/>
      <c r="M30" s="107"/>
      <c r="N30" s="107"/>
      <c r="O30" s="107"/>
      <c r="Q30" s="121"/>
      <c r="R30" s="122"/>
    </row>
    <row r="31" spans="1:18" x14ac:dyDescent="0.3">
      <c r="A31" s="2">
        <v>24</v>
      </c>
      <c r="B31" s="2" t="s">
        <v>72</v>
      </c>
      <c r="C31" s="32">
        <v>73.967647917600004</v>
      </c>
      <c r="D31" s="32">
        <v>17.085783808800002</v>
      </c>
      <c r="E31" s="32">
        <v>91.053431726400007</v>
      </c>
      <c r="H31" s="109"/>
      <c r="I31" s="107"/>
      <c r="J31" s="121"/>
      <c r="K31" s="121"/>
      <c r="L31" s="110"/>
      <c r="M31" s="107"/>
      <c r="N31" s="107"/>
      <c r="O31" s="107"/>
      <c r="Q31" s="121"/>
      <c r="R31" s="122"/>
    </row>
    <row r="32" spans="1:18" x14ac:dyDescent="0.3">
      <c r="A32" s="2">
        <v>25</v>
      </c>
      <c r="B32" s="2" t="s">
        <v>73</v>
      </c>
      <c r="C32" s="32">
        <v>127.66582560240001</v>
      </c>
      <c r="D32" s="32">
        <v>23.240910895199999</v>
      </c>
      <c r="E32" s="32">
        <v>150.90673649760001</v>
      </c>
      <c r="H32" s="109"/>
      <c r="I32" s="107"/>
      <c r="J32" s="121"/>
      <c r="K32" s="121"/>
      <c r="L32" s="110"/>
      <c r="M32" s="107"/>
      <c r="N32" s="107"/>
      <c r="O32" s="107"/>
      <c r="Q32" s="121"/>
      <c r="R32" s="122"/>
    </row>
    <row r="33" spans="1:25" x14ac:dyDescent="0.3">
      <c r="A33" s="2">
        <v>26</v>
      </c>
      <c r="B33" s="2" t="s">
        <v>74</v>
      </c>
      <c r="C33" s="32">
        <v>220.8417149448</v>
      </c>
      <c r="D33" s="32">
        <v>19.632732948000001</v>
      </c>
      <c r="E33" s="32">
        <v>240.47444789280001</v>
      </c>
      <c r="H33" s="109"/>
      <c r="I33" s="107"/>
      <c r="J33" s="121"/>
      <c r="K33" s="121"/>
      <c r="L33" s="110"/>
      <c r="M33" s="107"/>
      <c r="N33" s="107"/>
      <c r="O33" s="107"/>
      <c r="Q33" s="121"/>
      <c r="R33" s="122"/>
    </row>
    <row r="34" spans="1:25" x14ac:dyDescent="0.3">
      <c r="A34" s="2">
        <v>27</v>
      </c>
      <c r="B34" s="2" t="s">
        <v>75</v>
      </c>
      <c r="C34" s="32">
        <v>774.06029255519991</v>
      </c>
      <c r="D34" s="32">
        <v>181.15175752559998</v>
      </c>
      <c r="E34" s="32">
        <v>955.21205008079983</v>
      </c>
      <c r="H34" s="109"/>
      <c r="I34" s="107"/>
      <c r="J34" s="121"/>
      <c r="K34" s="121"/>
      <c r="L34" s="110"/>
      <c r="M34" s="107"/>
      <c r="N34" s="107"/>
      <c r="O34" s="107"/>
      <c r="Q34" s="121"/>
      <c r="R34" s="122"/>
    </row>
    <row r="35" spans="1:25" x14ac:dyDescent="0.3">
      <c r="A35" s="2">
        <v>28</v>
      </c>
      <c r="B35" s="2" t="s">
        <v>76</v>
      </c>
      <c r="C35" s="32">
        <v>255.01328256240001</v>
      </c>
      <c r="D35" s="32">
        <v>95.935084243200023</v>
      </c>
      <c r="E35" s="32">
        <v>350.94836680560002</v>
      </c>
      <c r="H35" s="109"/>
      <c r="I35" s="107"/>
      <c r="J35" s="121"/>
      <c r="K35" s="121"/>
      <c r="L35" s="110"/>
      <c r="M35" s="107"/>
      <c r="N35" s="107"/>
      <c r="O35" s="107"/>
      <c r="Q35" s="121"/>
      <c r="R35" s="122"/>
    </row>
    <row r="36" spans="1:25" x14ac:dyDescent="0.3">
      <c r="A36" s="2"/>
      <c r="B36" s="3" t="s">
        <v>77</v>
      </c>
      <c r="C36" s="32"/>
      <c r="D36" s="32"/>
      <c r="E36" s="32">
        <v>0</v>
      </c>
      <c r="H36" s="109"/>
      <c r="I36" s="107"/>
      <c r="J36" s="107"/>
      <c r="K36" s="107"/>
      <c r="L36" s="109"/>
      <c r="M36" s="107"/>
      <c r="N36" s="107"/>
      <c r="O36" s="107"/>
      <c r="Q36" s="121"/>
      <c r="R36" s="122"/>
    </row>
    <row r="37" spans="1:25" x14ac:dyDescent="0.3">
      <c r="A37" s="2">
        <v>29</v>
      </c>
      <c r="B37" s="2" t="s">
        <v>78</v>
      </c>
      <c r="C37" s="32">
        <v>1484.6591023919998</v>
      </c>
      <c r="D37" s="32">
        <v>658.38635248319997</v>
      </c>
      <c r="E37" s="32">
        <v>2143.0454548751995</v>
      </c>
      <c r="H37" s="109"/>
      <c r="I37" s="107"/>
      <c r="J37" s="121"/>
      <c r="K37" s="121"/>
      <c r="L37" s="110"/>
      <c r="M37" s="107"/>
      <c r="N37" s="107"/>
      <c r="O37" s="107"/>
      <c r="Q37" s="121"/>
      <c r="R37" s="122"/>
    </row>
    <row r="38" spans="1:25" x14ac:dyDescent="0.3">
      <c r="A38" s="2">
        <v>30</v>
      </c>
      <c r="B38" s="2" t="s">
        <v>79</v>
      </c>
      <c r="C38" s="32">
        <v>286.63790104079999</v>
      </c>
      <c r="D38" s="32">
        <v>102.09021132960001</v>
      </c>
      <c r="E38" s="32">
        <v>388.72811237040003</v>
      </c>
      <c r="H38" s="109"/>
      <c r="I38" s="107"/>
      <c r="J38" s="121"/>
      <c r="K38" s="121"/>
      <c r="L38" s="110"/>
      <c r="M38" s="107"/>
      <c r="N38" s="107"/>
      <c r="O38" s="107"/>
      <c r="Q38" s="121"/>
      <c r="R38" s="122"/>
    </row>
    <row r="39" spans="1:25" x14ac:dyDescent="0.3">
      <c r="A39" s="2">
        <v>31</v>
      </c>
      <c r="B39" s="2" t="s">
        <v>80</v>
      </c>
      <c r="C39" s="32">
        <v>656.58226350960001</v>
      </c>
      <c r="D39" s="32">
        <v>244.93160888640003</v>
      </c>
      <c r="E39" s="32">
        <v>901.51387239600001</v>
      </c>
      <c r="H39" s="109"/>
      <c r="I39" s="107"/>
      <c r="J39" s="121"/>
      <c r="K39" s="121"/>
      <c r="L39" s="110"/>
      <c r="M39" s="107"/>
      <c r="N39" s="107"/>
      <c r="O39" s="107"/>
      <c r="Q39" s="121"/>
      <c r="R39" s="122"/>
    </row>
    <row r="40" spans="1:25" x14ac:dyDescent="0.3">
      <c r="A40" s="2">
        <v>32</v>
      </c>
      <c r="B40" s="2" t="s">
        <v>81</v>
      </c>
      <c r="C40" s="32">
        <v>523.07967946320002</v>
      </c>
      <c r="D40" s="32">
        <v>201.8457192816</v>
      </c>
      <c r="E40" s="32">
        <v>724.92539874480008</v>
      </c>
      <c r="H40" s="109"/>
      <c r="I40" s="107"/>
      <c r="J40" s="121"/>
      <c r="K40" s="121"/>
      <c r="L40" s="110"/>
      <c r="M40" s="107"/>
      <c r="N40" s="107"/>
      <c r="O40" s="107"/>
      <c r="Q40" s="121"/>
      <c r="R40" s="122"/>
    </row>
    <row r="41" spans="1:25" x14ac:dyDescent="0.3">
      <c r="A41" s="2">
        <v>33</v>
      </c>
      <c r="B41" s="2" t="s">
        <v>82</v>
      </c>
      <c r="C41" s="32">
        <v>611.69228493119999</v>
      </c>
      <c r="D41" s="32">
        <v>185.50279563840002</v>
      </c>
      <c r="E41" s="32">
        <v>797.19508056960001</v>
      </c>
      <c r="H41" s="109"/>
      <c r="I41" s="107"/>
      <c r="J41" s="121"/>
      <c r="K41" s="121"/>
      <c r="L41" s="110"/>
      <c r="M41" s="107"/>
      <c r="N41" s="107"/>
      <c r="O41" s="107"/>
      <c r="Q41" s="121"/>
      <c r="R41" s="122"/>
    </row>
    <row r="42" spans="1:25" x14ac:dyDescent="0.3">
      <c r="A42" s="2">
        <v>34</v>
      </c>
      <c r="B42" s="2" t="s">
        <v>83</v>
      </c>
      <c r="C42" s="32">
        <v>782.55012301919999</v>
      </c>
      <c r="D42" s="32">
        <v>393.18527336400001</v>
      </c>
      <c r="E42" s="32">
        <v>1175.7353963831999</v>
      </c>
      <c r="H42" s="109"/>
      <c r="I42" s="107"/>
      <c r="J42" s="121"/>
      <c r="K42" s="121"/>
      <c r="L42" s="110"/>
      <c r="M42" s="107"/>
      <c r="N42" s="107"/>
      <c r="O42" s="107"/>
      <c r="Q42" s="121"/>
      <c r="R42" s="122"/>
    </row>
    <row r="43" spans="1:25" x14ac:dyDescent="0.3">
      <c r="A43" s="2">
        <v>35</v>
      </c>
      <c r="B43" s="2" t="s">
        <v>84</v>
      </c>
      <c r="C43" s="32">
        <v>351.05448968640002</v>
      </c>
      <c r="D43" s="32">
        <v>112.8086222904</v>
      </c>
      <c r="E43" s="32">
        <v>463.86311197680004</v>
      </c>
      <c r="H43" s="109"/>
      <c r="I43" s="107"/>
      <c r="J43" s="121"/>
      <c r="K43" s="121"/>
      <c r="L43" s="110"/>
      <c r="M43" s="107"/>
      <c r="N43" s="107"/>
      <c r="O43" s="107"/>
      <c r="Q43" s="121"/>
      <c r="R43" s="110"/>
      <c r="S43" s="109"/>
      <c r="T43" s="109"/>
      <c r="U43" s="109"/>
      <c r="V43" s="109"/>
      <c r="W43" s="109"/>
      <c r="X43" s="109"/>
      <c r="Y43" s="109"/>
    </row>
    <row r="44" spans="1:25" x14ac:dyDescent="0.3">
      <c r="A44" s="2">
        <v>36</v>
      </c>
      <c r="B44" s="2" t="s">
        <v>85</v>
      </c>
      <c r="C44" s="32">
        <v>271.03783756320001</v>
      </c>
      <c r="D44" s="32">
        <v>74.392139440799994</v>
      </c>
      <c r="E44" s="32">
        <v>345.42997700400002</v>
      </c>
      <c r="H44" s="109"/>
      <c r="I44" s="107"/>
      <c r="J44" s="121"/>
      <c r="K44" s="121"/>
      <c r="L44" s="110"/>
      <c r="M44" s="107"/>
      <c r="N44" s="107"/>
      <c r="O44" s="107"/>
      <c r="Q44" s="121"/>
      <c r="R44" s="110"/>
      <c r="S44" s="109"/>
      <c r="T44" s="109"/>
      <c r="U44" s="109"/>
      <c r="V44" s="109"/>
      <c r="W44" s="109"/>
      <c r="X44" s="109"/>
      <c r="Y44" s="109"/>
    </row>
    <row r="45" spans="1:25" x14ac:dyDescent="0.3">
      <c r="A45" s="2">
        <v>37</v>
      </c>
      <c r="B45" s="2" t="s">
        <v>86</v>
      </c>
      <c r="C45" s="32">
        <v>1125.6453966456002</v>
      </c>
      <c r="D45" s="32">
        <v>0</v>
      </c>
      <c r="E45" s="32">
        <v>1125.6453966456002</v>
      </c>
      <c r="H45" s="109"/>
      <c r="I45" s="107"/>
      <c r="J45" s="121"/>
      <c r="K45" s="121"/>
      <c r="L45" s="110"/>
      <c r="M45" s="107"/>
      <c r="N45" s="107"/>
      <c r="O45" s="107"/>
      <c r="Q45" s="121"/>
      <c r="R45" s="110"/>
      <c r="S45" s="109"/>
      <c r="T45" s="109"/>
      <c r="U45" s="109"/>
      <c r="V45" s="109"/>
      <c r="W45" s="109"/>
      <c r="X45" s="109"/>
      <c r="Y45" s="109"/>
    </row>
    <row r="46" spans="1:25" x14ac:dyDescent="0.3">
      <c r="A46" s="2">
        <v>38</v>
      </c>
      <c r="B46" s="2" t="s">
        <v>87</v>
      </c>
      <c r="C46" s="32">
        <v>423.21804863040001</v>
      </c>
      <c r="D46" s="32">
        <v>0</v>
      </c>
      <c r="E46" s="32">
        <v>423.21804863040001</v>
      </c>
      <c r="H46" s="109"/>
      <c r="I46" s="107"/>
      <c r="J46" s="121"/>
      <c r="K46" s="121"/>
      <c r="L46" s="110"/>
      <c r="M46" s="107"/>
      <c r="N46" s="107"/>
      <c r="O46" s="107"/>
      <c r="Q46" s="121"/>
      <c r="R46" s="110"/>
      <c r="S46" s="109"/>
      <c r="T46" s="109"/>
      <c r="U46" s="109"/>
      <c r="V46" s="109"/>
      <c r="W46" s="109"/>
      <c r="X46" s="109"/>
      <c r="Y46" s="109"/>
    </row>
    <row r="47" spans="1:25" x14ac:dyDescent="0.3">
      <c r="A47" s="2"/>
      <c r="B47" s="3" t="s">
        <v>88</v>
      </c>
      <c r="C47" s="32">
        <v>0</v>
      </c>
      <c r="D47" s="32">
        <v>0</v>
      </c>
      <c r="E47" s="32">
        <v>0</v>
      </c>
      <c r="H47" s="109"/>
      <c r="I47" s="107"/>
      <c r="J47" s="121"/>
      <c r="K47" s="121"/>
      <c r="L47" s="110"/>
      <c r="M47" s="107"/>
      <c r="N47" s="107"/>
      <c r="O47" s="107"/>
      <c r="Q47" s="121"/>
      <c r="R47" s="110"/>
      <c r="S47" s="109"/>
      <c r="T47" s="109"/>
      <c r="U47" s="109"/>
      <c r="V47" s="109"/>
      <c r="W47" s="109"/>
      <c r="X47" s="109"/>
      <c r="Y47" s="109"/>
    </row>
    <row r="48" spans="1:25" x14ac:dyDescent="0.3">
      <c r="A48" s="2">
        <v>39</v>
      </c>
      <c r="B48" s="2" t="s">
        <v>89</v>
      </c>
      <c r="C48" s="32">
        <v>188.15586765840001</v>
      </c>
      <c r="D48" s="32">
        <v>37.77974556480001</v>
      </c>
      <c r="E48" s="32">
        <v>225.93561322320002</v>
      </c>
      <c r="H48" s="109"/>
      <c r="I48" s="107"/>
      <c r="J48" s="121"/>
      <c r="K48" s="121"/>
      <c r="L48" s="110"/>
      <c r="M48" s="107"/>
      <c r="N48" s="107"/>
      <c r="O48" s="107"/>
      <c r="Q48" s="121"/>
      <c r="R48" s="110"/>
      <c r="S48" s="109"/>
      <c r="T48" s="109"/>
      <c r="U48" s="109"/>
      <c r="V48" s="109"/>
      <c r="W48" s="109"/>
      <c r="X48" s="109"/>
      <c r="Y48" s="109"/>
    </row>
    <row r="49" spans="1:25" x14ac:dyDescent="0.3">
      <c r="A49" s="2">
        <v>40</v>
      </c>
      <c r="B49" s="2" t="s">
        <v>90</v>
      </c>
      <c r="C49" s="32">
        <v>308.49921448560002</v>
      </c>
      <c r="D49" s="32">
        <v>63.885974241600003</v>
      </c>
      <c r="E49" s="32">
        <v>372.38518872720005</v>
      </c>
      <c r="H49" s="109"/>
      <c r="I49" s="107"/>
      <c r="J49" s="121"/>
      <c r="K49" s="121"/>
      <c r="L49" s="110"/>
      <c r="M49" s="107"/>
      <c r="N49" s="107"/>
      <c r="O49" s="107"/>
      <c r="Q49" s="121"/>
      <c r="R49" s="110"/>
      <c r="S49" s="109"/>
      <c r="T49" s="109"/>
      <c r="U49" s="109"/>
      <c r="V49" s="109"/>
      <c r="W49" s="109"/>
      <c r="X49" s="109"/>
      <c r="Y49" s="109"/>
    </row>
    <row r="50" spans="1:25" x14ac:dyDescent="0.3">
      <c r="A50" s="31"/>
      <c r="B50" s="33" t="s">
        <v>91</v>
      </c>
      <c r="C50" s="34">
        <v>18073.257214643996</v>
      </c>
      <c r="D50" s="34">
        <v>5071.0818590279996</v>
      </c>
      <c r="E50" s="34">
        <v>23144.339073671996</v>
      </c>
      <c r="H50" s="109"/>
      <c r="I50" s="107"/>
      <c r="J50" s="107"/>
      <c r="K50" s="107"/>
      <c r="L50" s="109"/>
      <c r="M50" s="109"/>
      <c r="N50" s="109"/>
      <c r="O50" s="109"/>
      <c r="R50" s="109"/>
      <c r="S50" s="109"/>
      <c r="T50" s="109"/>
      <c r="U50" s="109"/>
      <c r="V50" s="109"/>
      <c r="W50" s="109"/>
      <c r="X50" s="109"/>
      <c r="Y50" s="109"/>
    </row>
    <row r="51" spans="1:25" x14ac:dyDescent="0.3">
      <c r="H51" s="109"/>
      <c r="I51" s="109"/>
      <c r="J51" s="110"/>
      <c r="K51" s="110"/>
      <c r="L51" s="110"/>
      <c r="M51" s="109"/>
      <c r="N51" s="109"/>
      <c r="O51" s="109"/>
      <c r="R51" s="110"/>
      <c r="S51" s="109">
        <v>23144.339073671996</v>
      </c>
      <c r="T51" s="109"/>
      <c r="U51" s="109"/>
      <c r="V51" s="133">
        <f>R51-U55</f>
        <v>0</v>
      </c>
      <c r="W51" s="109"/>
      <c r="X51" s="109"/>
      <c r="Y51" s="109"/>
    </row>
    <row r="52" spans="1:25" x14ac:dyDescent="0.3">
      <c r="B52" s="114"/>
      <c r="C52" s="142"/>
      <c r="D52" s="142"/>
      <c r="E52" s="142"/>
      <c r="H52" s="109"/>
      <c r="I52" s="109"/>
      <c r="J52" s="109"/>
      <c r="K52" s="109"/>
      <c r="L52" s="109"/>
      <c r="M52" s="109"/>
      <c r="N52" s="109"/>
      <c r="O52" s="109"/>
      <c r="R52" s="109"/>
      <c r="S52" s="109">
        <f>S51+R52</f>
        <v>23144.339073671996</v>
      </c>
      <c r="T52" s="109"/>
      <c r="U52" s="109"/>
      <c r="V52" s="109"/>
      <c r="W52" s="109"/>
      <c r="X52" s="109"/>
      <c r="Y52" s="109"/>
    </row>
    <row r="53" spans="1:25" x14ac:dyDescent="0.3">
      <c r="B53" s="114"/>
      <c r="C53" s="18"/>
      <c r="D53" s="18"/>
      <c r="E53" s="18"/>
      <c r="H53" s="109"/>
      <c r="I53" s="109"/>
      <c r="J53" s="109"/>
      <c r="K53" s="110"/>
      <c r="L53" s="109"/>
      <c r="M53" s="109"/>
      <c r="N53" s="109"/>
      <c r="O53" s="109"/>
      <c r="R53" s="109"/>
      <c r="S53" s="109"/>
      <c r="T53" s="109"/>
      <c r="U53" s="109"/>
      <c r="V53" s="109"/>
      <c r="W53" s="109"/>
      <c r="X53" s="109"/>
      <c r="Y53" s="109"/>
    </row>
    <row r="54" spans="1:25" x14ac:dyDescent="0.3">
      <c r="C54" s="18"/>
      <c r="D54" s="18"/>
      <c r="E54" s="18"/>
      <c r="H54" s="109"/>
      <c r="I54" s="109"/>
      <c r="J54" s="109"/>
      <c r="K54" s="109"/>
      <c r="L54" s="109"/>
      <c r="M54" s="109"/>
      <c r="N54" s="109"/>
      <c r="O54" s="109"/>
      <c r="R54" s="109"/>
      <c r="S54" s="109"/>
      <c r="T54" s="109"/>
      <c r="U54" s="109"/>
      <c r="V54" s="109"/>
      <c r="W54" s="109"/>
      <c r="X54" s="109"/>
      <c r="Y54" s="109"/>
    </row>
    <row r="55" spans="1:25" x14ac:dyDescent="0.3">
      <c r="C55" s="18"/>
      <c r="D55" s="18"/>
      <c r="E55" s="18"/>
      <c r="H55" s="109"/>
      <c r="I55" s="109"/>
      <c r="J55" s="109"/>
      <c r="K55" s="109"/>
      <c r="L55" s="109"/>
      <c r="M55" s="109"/>
      <c r="N55" s="109"/>
      <c r="O55" s="109"/>
      <c r="R55" s="134"/>
      <c r="S55" s="135">
        <f>R55/1000</f>
        <v>0</v>
      </c>
      <c r="T55" s="133">
        <f>S55*2%</f>
        <v>0</v>
      </c>
      <c r="U55" s="133">
        <f>S55+T55</f>
        <v>0</v>
      </c>
      <c r="V55" s="133">
        <f>U55+U56</f>
        <v>0</v>
      </c>
      <c r="W55" s="135">
        <f>11340.513*1000</f>
        <v>11340513</v>
      </c>
      <c r="X55" s="109"/>
      <c r="Y55" s="135"/>
    </row>
    <row r="56" spans="1:25" x14ac:dyDescent="0.3">
      <c r="C56" s="143"/>
      <c r="D56" s="143"/>
      <c r="E56" s="143"/>
      <c r="H56" s="109"/>
      <c r="I56" s="109"/>
      <c r="J56" s="109"/>
      <c r="K56" s="109"/>
      <c r="L56" s="109"/>
      <c r="M56" s="109"/>
      <c r="N56" s="109"/>
      <c r="O56" s="109"/>
      <c r="R56" s="134"/>
      <c r="S56" s="135">
        <f>R56/1000</f>
        <v>0</v>
      </c>
      <c r="T56" s="133">
        <f>S56*2%</f>
        <v>0</v>
      </c>
      <c r="U56" s="133">
        <f>S56+T56</f>
        <v>0</v>
      </c>
      <c r="V56" s="109"/>
      <c r="W56" s="109"/>
      <c r="X56" s="109"/>
      <c r="Y56" s="135"/>
    </row>
    <row r="57" spans="1:25" x14ac:dyDescent="0.3">
      <c r="C57" s="142"/>
      <c r="D57" s="142"/>
      <c r="E57" s="142"/>
      <c r="H57" s="109"/>
      <c r="I57" s="109"/>
      <c r="J57" s="109"/>
      <c r="K57" s="109"/>
      <c r="L57" s="109"/>
      <c r="M57" s="109"/>
      <c r="N57" s="109"/>
      <c r="O57" s="109"/>
      <c r="R57" s="109"/>
      <c r="S57" s="109"/>
      <c r="T57" s="109"/>
      <c r="U57" s="109"/>
      <c r="V57" s="109"/>
      <c r="W57" s="109"/>
      <c r="X57" s="109"/>
      <c r="Y57" s="109"/>
    </row>
    <row r="58" spans="1:25" x14ac:dyDescent="0.3">
      <c r="C58" s="142"/>
      <c r="D58" s="142"/>
      <c r="E58" s="142"/>
      <c r="H58" s="109"/>
      <c r="I58" s="109"/>
      <c r="J58" s="109"/>
      <c r="K58" s="109"/>
      <c r="L58" s="109"/>
      <c r="M58" s="109"/>
      <c r="N58" s="109"/>
      <c r="O58" s="109"/>
      <c r="R58" s="109"/>
      <c r="S58" s="109">
        <f t="shared" ref="S58:S59" si="0">R58/1000</f>
        <v>0</v>
      </c>
      <c r="T58" s="109">
        <f>R58*2%</f>
        <v>0</v>
      </c>
      <c r="U58" s="135">
        <f>R58+T58</f>
        <v>0</v>
      </c>
      <c r="V58" s="109"/>
      <c r="W58" s="133">
        <f>U58*1000</f>
        <v>0</v>
      </c>
      <c r="X58" s="109"/>
      <c r="Y58" s="109"/>
    </row>
    <row r="59" spans="1:25" x14ac:dyDescent="0.3">
      <c r="C59" s="18"/>
      <c r="D59" s="18"/>
      <c r="E59" s="18"/>
      <c r="R59" s="109"/>
      <c r="S59" s="109">
        <f t="shared" si="0"/>
        <v>0</v>
      </c>
      <c r="T59" s="109">
        <f>R59*2%</f>
        <v>0</v>
      </c>
      <c r="U59" s="135">
        <f>R59+T59</f>
        <v>0</v>
      </c>
      <c r="V59" s="109"/>
      <c r="W59" s="109"/>
      <c r="X59" s="109"/>
      <c r="Y59" s="109"/>
    </row>
    <row r="60" spans="1:25" x14ac:dyDescent="0.3">
      <c r="C60" s="18"/>
      <c r="D60" s="18"/>
      <c r="E60" s="18"/>
      <c r="R60" s="109"/>
      <c r="S60" s="109">
        <f>SUM(S58:S59)</f>
        <v>0</v>
      </c>
      <c r="T60" s="109"/>
      <c r="U60" s="135">
        <f>U58+U59</f>
        <v>0</v>
      </c>
      <c r="V60" s="109"/>
      <c r="W60" s="109"/>
      <c r="X60" s="109"/>
      <c r="Y60" s="109"/>
    </row>
    <row r="61" spans="1:25" x14ac:dyDescent="0.3">
      <c r="R61" s="109"/>
      <c r="S61" s="109"/>
      <c r="T61" s="109"/>
      <c r="U61" s="109"/>
      <c r="V61" s="109"/>
      <c r="W61" s="109"/>
      <c r="X61" s="109"/>
      <c r="Y61" s="109"/>
    </row>
    <row r="62" spans="1:25" x14ac:dyDescent="0.3">
      <c r="R62" s="109"/>
      <c r="S62" s="109"/>
      <c r="T62" s="109"/>
      <c r="U62" s="109">
        <v>455154</v>
      </c>
      <c r="V62" s="109"/>
      <c r="W62" s="109"/>
      <c r="X62" s="109"/>
      <c r="Y62" s="109"/>
    </row>
    <row r="63" spans="1:25" x14ac:dyDescent="0.3">
      <c r="R63" s="109"/>
      <c r="S63" s="109"/>
      <c r="T63" s="109"/>
      <c r="U63" s="109"/>
      <c r="V63" s="109"/>
      <c r="W63" s="109"/>
      <c r="X63" s="109"/>
      <c r="Y63" s="109"/>
    </row>
    <row r="64" spans="1:25" x14ac:dyDescent="0.3">
      <c r="R64" s="109"/>
      <c r="S64" s="109"/>
      <c r="T64" s="109"/>
      <c r="U64" s="109"/>
      <c r="V64" s="109"/>
      <c r="W64" s="109"/>
      <c r="X64" s="109"/>
      <c r="Y64" s="109"/>
    </row>
    <row r="65" spans="18:25" x14ac:dyDescent="0.3">
      <c r="R65" s="109"/>
      <c r="S65" s="109"/>
      <c r="T65" s="109"/>
      <c r="U65" s="109"/>
      <c r="V65" s="109"/>
      <c r="W65" s="109"/>
      <c r="X65" s="109"/>
      <c r="Y65" s="109"/>
    </row>
    <row r="66" spans="18:25" x14ac:dyDescent="0.3">
      <c r="R66" s="109"/>
      <c r="S66" s="109"/>
      <c r="T66" s="109"/>
      <c r="U66" s="109"/>
      <c r="V66" s="109"/>
      <c r="W66" s="109"/>
      <c r="X66" s="109"/>
      <c r="Y66" s="109"/>
    </row>
    <row r="67" spans="18:25" x14ac:dyDescent="0.3">
      <c r="R67" s="109"/>
      <c r="S67" s="109"/>
      <c r="T67" s="109"/>
      <c r="U67" s="109"/>
      <c r="V67" s="109"/>
      <c r="W67" s="109"/>
      <c r="X67" s="109"/>
      <c r="Y67" s="109"/>
    </row>
    <row r="68" spans="18:25" x14ac:dyDescent="0.3">
      <c r="R68" s="109"/>
      <c r="S68" s="109"/>
      <c r="T68" s="109"/>
      <c r="U68" s="109"/>
      <c r="V68" s="109"/>
      <c r="W68" s="109"/>
      <c r="X68" s="109"/>
      <c r="Y68" s="109"/>
    </row>
    <row r="69" spans="18:25" x14ac:dyDescent="0.3">
      <c r="R69" s="109"/>
      <c r="S69" s="109"/>
      <c r="T69" s="109"/>
      <c r="U69" s="109"/>
      <c r="V69" s="109"/>
      <c r="W69" s="109"/>
      <c r="X69" s="109"/>
      <c r="Y69" s="109"/>
    </row>
    <row r="70" spans="18:25" x14ac:dyDescent="0.3">
      <c r="R70" s="109"/>
      <c r="S70" s="109"/>
      <c r="T70" s="109"/>
      <c r="U70" s="109"/>
      <c r="V70" s="109"/>
      <c r="W70" s="109"/>
      <c r="X70" s="109"/>
      <c r="Y70" s="109"/>
    </row>
    <row r="71" spans="18:25" x14ac:dyDescent="0.3">
      <c r="R71" s="109"/>
      <c r="S71" s="109"/>
      <c r="T71" s="109"/>
      <c r="U71" s="109"/>
      <c r="V71" s="109"/>
      <c r="W71" s="109"/>
      <c r="X71" s="109"/>
      <c r="Y71" s="109"/>
    </row>
    <row r="72" spans="18:25" x14ac:dyDescent="0.3">
      <c r="R72" s="109"/>
      <c r="S72" s="109"/>
      <c r="T72" s="109"/>
      <c r="U72" s="109"/>
      <c r="V72" s="109"/>
      <c r="W72" s="109"/>
      <c r="X72" s="109"/>
      <c r="Y72" s="109"/>
    </row>
    <row r="73" spans="18:25" x14ac:dyDescent="0.3">
      <c r="R73" s="109"/>
      <c r="S73" s="109"/>
      <c r="T73" s="109"/>
      <c r="U73" s="109"/>
      <c r="V73" s="109"/>
      <c r="W73" s="109"/>
      <c r="X73" s="109"/>
      <c r="Y73" s="109"/>
    </row>
  </sheetData>
  <mergeCells count="11">
    <mergeCell ref="H7:I7"/>
    <mergeCell ref="C52:E52"/>
    <mergeCell ref="C56:E56"/>
    <mergeCell ref="C57:E57"/>
    <mergeCell ref="C58:E58"/>
    <mergeCell ref="A1:E1"/>
    <mergeCell ref="A2:E2"/>
    <mergeCell ref="A3:E3"/>
    <mergeCell ref="A6:A7"/>
    <mergeCell ref="B6:B7"/>
    <mergeCell ref="C6:D6"/>
  </mergeCells>
  <pageMargins left="1.1200000000000001" right="0.7" top="0.75" bottom="0.75" header="0.3" footer="0.3"/>
  <pageSetup paperSize="10000" fitToHeight="0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B2C9F6-9B46-4FA8-9055-9D58F75216F1}">
  <sheetPr>
    <pageSetUpPr fitToPage="1"/>
  </sheetPr>
  <dimension ref="A1:Z63"/>
  <sheetViews>
    <sheetView zoomScaleNormal="100" zoomScaleSheetLayoutView="110" workbookViewId="0">
      <selection activeCell="A3" sqref="A3:E3"/>
    </sheetView>
  </sheetViews>
  <sheetFormatPr defaultRowHeight="14.4" x14ac:dyDescent="0.3"/>
  <cols>
    <col min="1" max="1" width="5.109375" customWidth="1"/>
    <col min="2" max="2" width="26" bestFit="1" customWidth="1"/>
    <col min="3" max="5" width="17.44140625" bestFit="1" customWidth="1"/>
    <col min="9" max="9" width="12" style="114" bestFit="1" customWidth="1"/>
    <col min="10" max="10" width="8.88671875" style="114"/>
    <col min="11" max="11" width="8" style="114" bestFit="1" customWidth="1"/>
    <col min="12" max="12" width="6.5546875" style="114" bestFit="1" customWidth="1"/>
    <col min="13" max="14" width="8.88671875" style="114"/>
    <col min="15" max="15" width="16" style="114" customWidth="1"/>
    <col min="16" max="16" width="14.6640625" style="114" customWidth="1"/>
    <col min="17" max="17" width="11.5546875" style="114" customWidth="1"/>
    <col min="18" max="18" width="25.21875" style="114" bestFit="1" customWidth="1"/>
    <col min="19" max="19" width="13.6640625" style="114" bestFit="1" customWidth="1"/>
    <col min="20" max="20" width="12" style="114" bestFit="1" customWidth="1"/>
    <col min="21" max="23" width="12" bestFit="1" customWidth="1"/>
    <col min="24" max="24" width="14.6640625" bestFit="1" customWidth="1"/>
    <col min="26" max="26" width="13.6640625" bestFit="1" customWidth="1"/>
  </cols>
  <sheetData>
    <row r="1" spans="1:23" x14ac:dyDescent="0.3">
      <c r="A1" s="147" t="s">
        <v>136</v>
      </c>
      <c r="B1" s="147"/>
      <c r="C1" s="147"/>
      <c r="D1" s="147"/>
      <c r="E1" s="147"/>
    </row>
    <row r="2" spans="1:23" x14ac:dyDescent="0.3">
      <c r="A2" s="147" t="s">
        <v>42</v>
      </c>
      <c r="B2" s="147"/>
      <c r="C2" s="147"/>
      <c r="D2" s="147"/>
      <c r="E2" s="147"/>
    </row>
    <row r="3" spans="1:23" x14ac:dyDescent="0.3">
      <c r="A3" s="147" t="s">
        <v>146</v>
      </c>
      <c r="B3" s="147"/>
      <c r="C3" s="147"/>
      <c r="D3" s="147"/>
      <c r="E3" s="147"/>
      <c r="H3" s="109"/>
    </row>
    <row r="4" spans="1:23" x14ac:dyDescent="0.3">
      <c r="D4" s="19" t="s">
        <v>43</v>
      </c>
      <c r="E4" s="19" t="s">
        <v>135</v>
      </c>
      <c r="H4" s="109"/>
    </row>
    <row r="5" spans="1:23" x14ac:dyDescent="0.3">
      <c r="D5" s="19"/>
      <c r="E5" s="19"/>
      <c r="H5" s="107"/>
      <c r="U5" s="107"/>
      <c r="V5" s="107"/>
      <c r="W5" s="107"/>
    </row>
    <row r="6" spans="1:23" x14ac:dyDescent="0.3">
      <c r="A6" s="148" t="s">
        <v>45</v>
      </c>
      <c r="B6" s="148" t="s">
        <v>46</v>
      </c>
      <c r="C6" s="149" t="s">
        <v>47</v>
      </c>
      <c r="D6" s="149"/>
      <c r="E6" s="30" t="s">
        <v>3</v>
      </c>
      <c r="H6" s="107"/>
      <c r="K6" s="151"/>
      <c r="L6" s="151"/>
      <c r="M6" s="151"/>
      <c r="O6" s="151"/>
      <c r="P6" s="151"/>
      <c r="Q6" s="151"/>
      <c r="S6" s="136"/>
      <c r="U6" s="109"/>
      <c r="V6" s="109"/>
      <c r="W6" s="109"/>
    </row>
    <row r="7" spans="1:23" ht="28.8" x14ac:dyDescent="0.3">
      <c r="A7" s="148"/>
      <c r="B7" s="148"/>
      <c r="C7" s="163" t="s">
        <v>143</v>
      </c>
      <c r="D7" s="163" t="s">
        <v>144</v>
      </c>
      <c r="E7" s="30" t="s">
        <v>145</v>
      </c>
      <c r="H7" s="152"/>
      <c r="I7" s="152"/>
      <c r="K7" s="137"/>
      <c r="L7" s="137"/>
      <c r="M7" s="137"/>
      <c r="S7" s="138"/>
      <c r="U7" s="109">
        <f>P7*S7</f>
        <v>0</v>
      </c>
      <c r="V7" s="109">
        <f>T7+U7</f>
        <v>0</v>
      </c>
      <c r="W7" s="109">
        <f>Q7*S7</f>
        <v>0</v>
      </c>
    </row>
    <row r="8" spans="1:23" x14ac:dyDescent="0.3">
      <c r="A8" s="2">
        <v>1</v>
      </c>
      <c r="B8" s="2" t="s">
        <v>49</v>
      </c>
      <c r="C8" s="32">
        <v>29870937873.18</v>
      </c>
      <c r="D8" s="32">
        <v>8892036182.2319984</v>
      </c>
      <c r="E8" s="32">
        <v>38762974055.412003</v>
      </c>
      <c r="H8" s="107"/>
      <c r="J8" s="137"/>
      <c r="K8" s="137"/>
      <c r="L8" s="137"/>
      <c r="M8" s="137"/>
      <c r="S8" s="138"/>
      <c r="U8" s="109">
        <f>P8*S8</f>
        <v>0</v>
      </c>
      <c r="V8" s="109">
        <f t="shared" ref="V8:V48" si="0">T8+U8</f>
        <v>0</v>
      </c>
      <c r="W8" s="109">
        <f t="shared" ref="W8:W45" si="1">Q8*S8</f>
        <v>0</v>
      </c>
    </row>
    <row r="9" spans="1:23" x14ac:dyDescent="0.3">
      <c r="A9" s="2">
        <v>2</v>
      </c>
      <c r="B9" s="2" t="s">
        <v>50</v>
      </c>
      <c r="C9" s="32">
        <v>35147898120.959999</v>
      </c>
      <c r="D9" s="32">
        <v>10320450157.799999</v>
      </c>
      <c r="E9" s="32">
        <v>45468348278.759995</v>
      </c>
      <c r="H9" s="107"/>
      <c r="J9" s="137"/>
      <c r="K9" s="137"/>
      <c r="L9" s="137"/>
      <c r="M9" s="137"/>
      <c r="S9" s="138"/>
      <c r="U9" s="109">
        <f t="shared" ref="U9:U48" si="2">P9*S9</f>
        <v>0</v>
      </c>
      <c r="V9" s="109">
        <f t="shared" si="0"/>
        <v>0</v>
      </c>
      <c r="W9" s="109">
        <f t="shared" si="1"/>
        <v>0</v>
      </c>
    </row>
    <row r="10" spans="1:23" x14ac:dyDescent="0.3">
      <c r="A10" s="2">
        <v>3</v>
      </c>
      <c r="B10" s="2" t="s">
        <v>51</v>
      </c>
      <c r="C10" s="32">
        <v>35249776086.528</v>
      </c>
      <c r="D10" s="32">
        <v>9538324526.3040028</v>
      </c>
      <c r="E10" s="32">
        <v>44788100612.832001</v>
      </c>
      <c r="H10" s="107"/>
      <c r="J10" s="137"/>
      <c r="K10" s="137"/>
      <c r="L10" s="137"/>
      <c r="M10" s="137"/>
      <c r="S10" s="138"/>
      <c r="U10" s="109">
        <f t="shared" si="2"/>
        <v>0</v>
      </c>
      <c r="V10" s="109">
        <f t="shared" si="0"/>
        <v>0</v>
      </c>
      <c r="W10" s="109">
        <f t="shared" si="1"/>
        <v>0</v>
      </c>
    </row>
    <row r="11" spans="1:23" x14ac:dyDescent="0.3">
      <c r="A11" s="2">
        <v>4</v>
      </c>
      <c r="B11" s="2" t="s">
        <v>52</v>
      </c>
      <c r="C11" s="32">
        <v>19125996192.18</v>
      </c>
      <c r="D11" s="32">
        <v>5978963104.2720003</v>
      </c>
      <c r="E11" s="32">
        <v>25104959296.452</v>
      </c>
      <c r="H11" s="107"/>
      <c r="J11" s="137"/>
      <c r="K11" s="137"/>
      <c r="L11" s="137"/>
      <c r="M11" s="137"/>
      <c r="S11" s="138"/>
      <c r="U11" s="109">
        <f t="shared" si="2"/>
        <v>0</v>
      </c>
      <c r="V11" s="109">
        <f t="shared" si="0"/>
        <v>0</v>
      </c>
      <c r="W11" s="109">
        <f t="shared" si="1"/>
        <v>0</v>
      </c>
    </row>
    <row r="12" spans="1:23" x14ac:dyDescent="0.3">
      <c r="A12" s="2">
        <v>5</v>
      </c>
      <c r="B12" s="2" t="s">
        <v>53</v>
      </c>
      <c r="C12" s="32">
        <v>31220502548.313602</v>
      </c>
      <c r="D12" s="32">
        <v>9948383337.7152004</v>
      </c>
      <c r="E12" s="32">
        <v>41168885886.028801</v>
      </c>
      <c r="H12" s="107"/>
      <c r="J12" s="137"/>
      <c r="K12" s="137"/>
      <c r="L12" s="137"/>
      <c r="M12" s="137"/>
      <c r="S12" s="138"/>
      <c r="U12" s="109">
        <f t="shared" si="2"/>
        <v>0</v>
      </c>
      <c r="V12" s="109">
        <f t="shared" si="0"/>
        <v>0</v>
      </c>
      <c r="W12" s="109">
        <f t="shared" si="1"/>
        <v>0</v>
      </c>
    </row>
    <row r="13" spans="1:23" x14ac:dyDescent="0.3">
      <c r="A13" s="2">
        <v>6</v>
      </c>
      <c r="B13" s="2" t="s">
        <v>54</v>
      </c>
      <c r="C13" s="32">
        <v>8240441694.1200008</v>
      </c>
      <c r="D13" s="32">
        <v>2361234097.8000002</v>
      </c>
      <c r="E13" s="32">
        <v>10601675791.920002</v>
      </c>
      <c r="H13" s="107"/>
      <c r="J13" s="137"/>
      <c r="K13" s="137"/>
      <c r="L13" s="137"/>
      <c r="M13" s="137"/>
      <c r="S13" s="138"/>
      <c r="U13" s="109">
        <f t="shared" si="2"/>
        <v>0</v>
      </c>
      <c r="V13" s="109">
        <f t="shared" si="0"/>
        <v>0</v>
      </c>
      <c r="W13" s="109">
        <f t="shared" si="1"/>
        <v>0</v>
      </c>
    </row>
    <row r="14" spans="1:23" x14ac:dyDescent="0.3">
      <c r="A14" s="2">
        <v>7</v>
      </c>
      <c r="B14" s="2" t="s">
        <v>55</v>
      </c>
      <c r="C14" s="32">
        <v>3018134729.9519997</v>
      </c>
      <c r="D14" s="32">
        <v>751349996.06399989</v>
      </c>
      <c r="E14" s="32">
        <v>3769484726.0159998</v>
      </c>
      <c r="H14" s="107"/>
      <c r="J14" s="137"/>
      <c r="K14" s="137"/>
      <c r="L14" s="137"/>
      <c r="M14" s="137"/>
      <c r="S14" s="138"/>
      <c r="U14" s="109">
        <f t="shared" si="2"/>
        <v>0</v>
      </c>
      <c r="V14" s="109">
        <f t="shared" si="0"/>
        <v>0</v>
      </c>
      <c r="W14" s="109">
        <f t="shared" si="1"/>
        <v>0</v>
      </c>
    </row>
    <row r="15" spans="1:23" x14ac:dyDescent="0.3">
      <c r="A15" s="2">
        <v>8</v>
      </c>
      <c r="B15" s="2" t="s">
        <v>56</v>
      </c>
      <c r="C15" s="32">
        <v>10751309053.848</v>
      </c>
      <c r="D15" s="32">
        <v>2815652273.3856001</v>
      </c>
      <c r="E15" s="32">
        <v>13566961327.233601</v>
      </c>
      <c r="H15" s="107"/>
      <c r="J15" s="137"/>
      <c r="K15" s="137"/>
      <c r="L15" s="137"/>
      <c r="M15" s="137"/>
      <c r="S15" s="138"/>
      <c r="U15" s="109">
        <f t="shared" si="2"/>
        <v>0</v>
      </c>
      <c r="V15" s="109">
        <f t="shared" si="0"/>
        <v>0</v>
      </c>
      <c r="W15" s="109">
        <f t="shared" si="1"/>
        <v>0</v>
      </c>
    </row>
    <row r="16" spans="1:23" x14ac:dyDescent="0.3">
      <c r="A16" s="2">
        <v>9</v>
      </c>
      <c r="B16" s="2" t="s">
        <v>57</v>
      </c>
      <c r="C16" s="32">
        <v>19153057526.784</v>
      </c>
      <c r="D16" s="32">
        <v>4737325398.9120007</v>
      </c>
      <c r="E16" s="32">
        <v>23890382925.695999</v>
      </c>
      <c r="H16" s="107"/>
      <c r="J16" s="137"/>
      <c r="K16" s="137"/>
      <c r="L16" s="137"/>
      <c r="M16" s="137"/>
      <c r="S16" s="138"/>
      <c r="U16" s="109">
        <f t="shared" si="2"/>
        <v>0</v>
      </c>
      <c r="V16" s="109">
        <f t="shared" si="0"/>
        <v>0</v>
      </c>
      <c r="W16" s="109">
        <f t="shared" si="1"/>
        <v>0</v>
      </c>
    </row>
    <row r="17" spans="1:23" x14ac:dyDescent="0.3">
      <c r="A17" s="2">
        <v>10</v>
      </c>
      <c r="B17" s="2" t="s">
        <v>58</v>
      </c>
      <c r="C17" s="32">
        <v>43029644477.975998</v>
      </c>
      <c r="D17" s="32">
        <v>11195433309.996</v>
      </c>
      <c r="E17" s="32">
        <v>54225077787.972</v>
      </c>
      <c r="H17" s="107"/>
      <c r="J17" s="137"/>
      <c r="K17" s="137"/>
      <c r="L17" s="137"/>
      <c r="M17" s="137"/>
      <c r="S17" s="138"/>
      <c r="U17" s="109">
        <f t="shared" si="2"/>
        <v>0</v>
      </c>
      <c r="V17" s="109">
        <f t="shared" si="0"/>
        <v>0</v>
      </c>
      <c r="W17" s="109">
        <f t="shared" si="1"/>
        <v>0</v>
      </c>
    </row>
    <row r="18" spans="1:23" x14ac:dyDescent="0.3">
      <c r="A18" s="2">
        <v>11</v>
      </c>
      <c r="B18" s="2" t="s">
        <v>59</v>
      </c>
      <c r="C18" s="32">
        <v>8821146097.8576012</v>
      </c>
      <c r="D18" s="32">
        <v>2208947763.8519998</v>
      </c>
      <c r="E18" s="32">
        <v>11030093861.7096</v>
      </c>
      <c r="H18" s="107"/>
      <c r="J18" s="137"/>
      <c r="K18" s="137"/>
      <c r="L18" s="137"/>
      <c r="M18" s="137"/>
      <c r="S18" s="138"/>
      <c r="U18" s="109">
        <f t="shared" si="2"/>
        <v>0</v>
      </c>
      <c r="V18" s="109">
        <f t="shared" si="0"/>
        <v>0</v>
      </c>
      <c r="W18" s="109">
        <f t="shared" si="1"/>
        <v>0</v>
      </c>
    </row>
    <row r="19" spans="1:23" x14ac:dyDescent="0.3">
      <c r="A19" s="2">
        <v>12</v>
      </c>
      <c r="B19" s="2" t="s">
        <v>60</v>
      </c>
      <c r="C19" s="32">
        <v>9073506308.3999996</v>
      </c>
      <c r="D19" s="32">
        <v>2589928905.9239998</v>
      </c>
      <c r="E19" s="32">
        <v>11663435214.323999</v>
      </c>
      <c r="H19" s="107"/>
      <c r="J19" s="137"/>
      <c r="K19" s="137"/>
      <c r="L19" s="137"/>
      <c r="M19" s="137"/>
      <c r="S19" s="138"/>
      <c r="U19" s="109">
        <f t="shared" si="2"/>
        <v>0</v>
      </c>
      <c r="V19" s="109">
        <f t="shared" si="0"/>
        <v>0</v>
      </c>
      <c r="W19" s="109">
        <f t="shared" si="1"/>
        <v>0</v>
      </c>
    </row>
    <row r="20" spans="1:23" x14ac:dyDescent="0.3">
      <c r="A20" s="2">
        <v>13</v>
      </c>
      <c r="B20" s="2" t="s">
        <v>61</v>
      </c>
      <c r="C20" s="32">
        <v>19528732524.816002</v>
      </c>
      <c r="D20" s="32">
        <v>6688925176.8239994</v>
      </c>
      <c r="E20" s="32">
        <v>26217657701.639999</v>
      </c>
      <c r="H20" s="107"/>
      <c r="J20" s="137"/>
      <c r="K20" s="137"/>
      <c r="L20" s="137"/>
      <c r="M20" s="137"/>
      <c r="S20" s="138"/>
      <c r="U20" s="109">
        <f t="shared" si="2"/>
        <v>0</v>
      </c>
      <c r="V20" s="109">
        <f t="shared" si="0"/>
        <v>0</v>
      </c>
      <c r="W20" s="109">
        <f t="shared" si="1"/>
        <v>0</v>
      </c>
    </row>
    <row r="21" spans="1:23" x14ac:dyDescent="0.3">
      <c r="A21" s="2">
        <v>14</v>
      </c>
      <c r="B21" s="2" t="s">
        <v>62</v>
      </c>
      <c r="C21" s="32">
        <v>21633149251.080002</v>
      </c>
      <c r="D21" s="32">
        <v>4106955486.96</v>
      </c>
      <c r="E21" s="32">
        <v>25740104738.040001</v>
      </c>
      <c r="H21" s="107"/>
      <c r="J21" s="137"/>
      <c r="K21" s="137"/>
      <c r="L21" s="137"/>
      <c r="M21" s="137"/>
      <c r="S21" s="138"/>
      <c r="U21" s="109">
        <f t="shared" si="2"/>
        <v>0</v>
      </c>
      <c r="V21" s="109">
        <f t="shared" si="0"/>
        <v>0</v>
      </c>
      <c r="W21" s="109">
        <f t="shared" si="1"/>
        <v>0</v>
      </c>
    </row>
    <row r="22" spans="1:23" x14ac:dyDescent="0.3">
      <c r="A22" s="2">
        <v>15</v>
      </c>
      <c r="B22" s="2" t="s">
        <v>63</v>
      </c>
      <c r="C22" s="32">
        <v>6756631574.7744017</v>
      </c>
      <c r="D22" s="32">
        <v>1120657621.2480001</v>
      </c>
      <c r="E22" s="32">
        <v>7877289196.0224018</v>
      </c>
      <c r="H22" s="107"/>
      <c r="J22" s="137"/>
      <c r="K22" s="137"/>
      <c r="L22" s="137"/>
      <c r="M22" s="137"/>
      <c r="S22" s="138"/>
      <c r="U22" s="109">
        <f t="shared" si="2"/>
        <v>0</v>
      </c>
      <c r="V22" s="109">
        <f t="shared" si="0"/>
        <v>0</v>
      </c>
      <c r="W22" s="109">
        <f t="shared" si="1"/>
        <v>0</v>
      </c>
    </row>
    <row r="23" spans="1:23" x14ac:dyDescent="0.3">
      <c r="A23" s="2">
        <v>16</v>
      </c>
      <c r="B23" s="2" t="s">
        <v>64</v>
      </c>
      <c r="C23" s="32">
        <v>11502022312.627199</v>
      </c>
      <c r="D23" s="32">
        <v>3063130831.4111996</v>
      </c>
      <c r="E23" s="32">
        <v>14565153144.038399</v>
      </c>
      <c r="H23" s="107"/>
      <c r="J23" s="137"/>
      <c r="K23" s="137"/>
      <c r="L23" s="137"/>
      <c r="M23" s="137"/>
      <c r="S23" s="138"/>
      <c r="U23" s="109">
        <f t="shared" si="2"/>
        <v>0</v>
      </c>
      <c r="V23" s="109">
        <f t="shared" si="0"/>
        <v>0</v>
      </c>
      <c r="W23" s="109">
        <f t="shared" si="1"/>
        <v>0</v>
      </c>
    </row>
    <row r="24" spans="1:23" x14ac:dyDescent="0.3">
      <c r="A24" s="2">
        <v>17</v>
      </c>
      <c r="B24" s="2" t="s">
        <v>65</v>
      </c>
      <c r="C24" s="32">
        <v>5551924631.9328003</v>
      </c>
      <c r="D24" s="32">
        <v>1386813806.2944</v>
      </c>
      <c r="E24" s="32">
        <v>6938738438.2272005</v>
      </c>
      <c r="H24" s="107"/>
      <c r="J24" s="137"/>
      <c r="K24" s="137"/>
      <c r="L24" s="137"/>
      <c r="M24" s="137"/>
      <c r="S24" s="138"/>
      <c r="U24" s="109">
        <f t="shared" si="2"/>
        <v>0</v>
      </c>
      <c r="V24" s="109">
        <f t="shared" si="0"/>
        <v>0</v>
      </c>
      <c r="W24" s="109">
        <f t="shared" si="1"/>
        <v>0</v>
      </c>
    </row>
    <row r="25" spans="1:23" x14ac:dyDescent="0.3">
      <c r="A25" s="2">
        <v>18</v>
      </c>
      <c r="B25" s="2" t="s">
        <v>66</v>
      </c>
      <c r="C25" s="32">
        <v>7739541696.7440004</v>
      </c>
      <c r="D25" s="32">
        <v>1445181390.7344</v>
      </c>
      <c r="E25" s="32">
        <v>9184723087.4784012</v>
      </c>
      <c r="H25" s="107"/>
      <c r="J25" s="137"/>
      <c r="K25" s="137"/>
      <c r="L25" s="137"/>
      <c r="M25" s="137"/>
      <c r="S25" s="138"/>
      <c r="U25" s="109">
        <f t="shared" si="2"/>
        <v>0</v>
      </c>
      <c r="V25" s="109">
        <f t="shared" si="0"/>
        <v>0</v>
      </c>
      <c r="W25" s="109">
        <f t="shared" si="1"/>
        <v>0</v>
      </c>
    </row>
    <row r="26" spans="1:23" x14ac:dyDescent="0.3">
      <c r="A26" s="2">
        <v>19</v>
      </c>
      <c r="B26" s="2" t="s">
        <v>67</v>
      </c>
      <c r="C26" s="32">
        <v>263184744.38400003</v>
      </c>
      <c r="D26" s="32">
        <v>40751186.227200001</v>
      </c>
      <c r="E26" s="32">
        <v>303935930.61120003</v>
      </c>
      <c r="H26" s="107"/>
      <c r="J26" s="137"/>
      <c r="K26" s="137"/>
      <c r="L26" s="137"/>
      <c r="M26" s="137"/>
      <c r="S26" s="138"/>
      <c r="U26" s="109">
        <f t="shared" si="2"/>
        <v>0</v>
      </c>
      <c r="V26" s="109">
        <f t="shared" si="0"/>
        <v>0</v>
      </c>
      <c r="W26" s="109">
        <f t="shared" si="1"/>
        <v>0</v>
      </c>
    </row>
    <row r="27" spans="1:23" x14ac:dyDescent="0.3">
      <c r="A27" s="2">
        <v>20</v>
      </c>
      <c r="B27" s="2" t="s">
        <v>68</v>
      </c>
      <c r="C27" s="32">
        <v>1308495120.2640002</v>
      </c>
      <c r="D27" s="32">
        <v>326327858.45999998</v>
      </c>
      <c r="E27" s="32">
        <v>1634822978.7240002</v>
      </c>
      <c r="H27" s="107"/>
      <c r="J27" s="137"/>
      <c r="K27" s="137"/>
      <c r="L27" s="137"/>
      <c r="M27" s="137"/>
      <c r="S27" s="138"/>
      <c r="U27" s="109">
        <f t="shared" si="2"/>
        <v>0</v>
      </c>
      <c r="V27" s="109">
        <f t="shared" si="0"/>
        <v>0</v>
      </c>
      <c r="W27" s="109">
        <f t="shared" si="1"/>
        <v>0</v>
      </c>
    </row>
    <row r="28" spans="1:23" x14ac:dyDescent="0.3">
      <c r="A28" s="2">
        <v>21</v>
      </c>
      <c r="B28" s="2" t="s">
        <v>69</v>
      </c>
      <c r="C28" s="32">
        <v>11703231294.624001</v>
      </c>
      <c r="D28" s="32">
        <v>4336180909.4879999</v>
      </c>
      <c r="E28" s="32">
        <v>16039412204.112</v>
      </c>
      <c r="H28" s="107"/>
      <c r="J28" s="137"/>
      <c r="K28" s="137"/>
      <c r="L28" s="137"/>
      <c r="M28" s="137"/>
      <c r="S28" s="138"/>
      <c r="U28" s="109">
        <f t="shared" si="2"/>
        <v>0</v>
      </c>
      <c r="V28" s="109">
        <f t="shared" si="0"/>
        <v>0</v>
      </c>
      <c r="W28" s="109">
        <f t="shared" si="1"/>
        <v>0</v>
      </c>
    </row>
    <row r="29" spans="1:23" x14ac:dyDescent="0.3">
      <c r="A29" s="2">
        <v>22</v>
      </c>
      <c r="B29" s="2" t="s">
        <v>70</v>
      </c>
      <c r="C29" s="32">
        <v>985350948.22800028</v>
      </c>
      <c r="D29" s="32">
        <v>351797349.852</v>
      </c>
      <c r="E29" s="32">
        <v>1337148298.0800004</v>
      </c>
      <c r="H29" s="107"/>
      <c r="J29" s="137"/>
      <c r="K29" s="137"/>
      <c r="L29" s="137"/>
      <c r="M29" s="137"/>
      <c r="S29" s="138"/>
      <c r="U29" s="109">
        <f t="shared" si="2"/>
        <v>0</v>
      </c>
      <c r="V29" s="109">
        <f t="shared" si="0"/>
        <v>0</v>
      </c>
      <c r="W29" s="109">
        <f t="shared" si="1"/>
        <v>0</v>
      </c>
    </row>
    <row r="30" spans="1:23" x14ac:dyDescent="0.3">
      <c r="A30" s="2">
        <v>23</v>
      </c>
      <c r="B30" s="2" t="s">
        <v>71</v>
      </c>
      <c r="C30" s="32">
        <v>3682463963.7600002</v>
      </c>
      <c r="D30" s="32">
        <v>437226268.89600003</v>
      </c>
      <c r="E30" s="32">
        <v>4119690232.6560001</v>
      </c>
      <c r="H30" s="107"/>
      <c r="J30" s="137"/>
      <c r="K30" s="137"/>
      <c r="L30" s="137"/>
      <c r="M30" s="137"/>
      <c r="S30" s="138"/>
      <c r="U30" s="109">
        <f t="shared" si="2"/>
        <v>0</v>
      </c>
      <c r="V30" s="109">
        <f t="shared" si="0"/>
        <v>0</v>
      </c>
      <c r="W30" s="109">
        <f t="shared" si="1"/>
        <v>0</v>
      </c>
    </row>
    <row r="31" spans="1:23" x14ac:dyDescent="0.3">
      <c r="A31" s="2">
        <v>24</v>
      </c>
      <c r="B31" s="2" t="s">
        <v>72</v>
      </c>
      <c r="C31" s="32">
        <v>665708831.25839996</v>
      </c>
      <c r="D31" s="32">
        <v>153772054.27920002</v>
      </c>
      <c r="E31" s="32">
        <v>819480885.53760004</v>
      </c>
      <c r="H31" s="107"/>
      <c r="J31" s="137"/>
      <c r="K31" s="137"/>
      <c r="L31" s="137"/>
      <c r="M31" s="137"/>
      <c r="S31" s="138"/>
      <c r="U31" s="109">
        <f t="shared" si="2"/>
        <v>0</v>
      </c>
      <c r="V31" s="109">
        <f t="shared" si="0"/>
        <v>0</v>
      </c>
      <c r="W31" s="109">
        <f t="shared" si="1"/>
        <v>0</v>
      </c>
    </row>
    <row r="32" spans="1:23" x14ac:dyDescent="0.3">
      <c r="A32" s="2">
        <v>25</v>
      </c>
      <c r="B32" s="2" t="s">
        <v>73</v>
      </c>
      <c r="C32" s="32">
        <v>1914987384.036</v>
      </c>
      <c r="D32" s="32">
        <v>348613663.42799997</v>
      </c>
      <c r="E32" s="32">
        <v>2263601047.4639997</v>
      </c>
      <c r="H32" s="107"/>
      <c r="J32" s="137"/>
      <c r="K32" s="137"/>
      <c r="L32" s="137"/>
      <c r="M32" s="137"/>
      <c r="S32" s="138"/>
      <c r="U32" s="109">
        <f t="shared" si="2"/>
        <v>0</v>
      </c>
      <c r="V32" s="109">
        <f t="shared" si="0"/>
        <v>0</v>
      </c>
      <c r="W32" s="109">
        <f t="shared" si="1"/>
        <v>0</v>
      </c>
    </row>
    <row r="33" spans="1:25" x14ac:dyDescent="0.3">
      <c r="A33" s="2">
        <v>26</v>
      </c>
      <c r="B33" s="2" t="s">
        <v>74</v>
      </c>
      <c r="C33" s="32">
        <v>3533467439.1168003</v>
      </c>
      <c r="D33" s="32">
        <v>314123727.16799998</v>
      </c>
      <c r="E33" s="32">
        <v>3847591166.2848005</v>
      </c>
      <c r="H33" s="107"/>
      <c r="J33" s="137"/>
      <c r="K33" s="137"/>
      <c r="L33" s="137"/>
      <c r="M33" s="137"/>
      <c r="S33" s="138"/>
      <c r="U33" s="109">
        <f t="shared" si="2"/>
        <v>0</v>
      </c>
      <c r="V33" s="109">
        <f t="shared" si="0"/>
        <v>0</v>
      </c>
      <c r="W33" s="109">
        <f t="shared" si="1"/>
        <v>0</v>
      </c>
    </row>
    <row r="34" spans="1:25" x14ac:dyDescent="0.3">
      <c r="A34" s="2">
        <v>27</v>
      </c>
      <c r="B34" s="2" t="s">
        <v>75</v>
      </c>
      <c r="C34" s="32">
        <v>6966542632.9967995</v>
      </c>
      <c r="D34" s="32">
        <v>1630365817.7303996</v>
      </c>
      <c r="E34" s="32">
        <v>8596908450.7271996</v>
      </c>
      <c r="H34" s="107"/>
      <c r="J34" s="137"/>
      <c r="K34" s="137"/>
      <c r="L34" s="137"/>
      <c r="M34" s="137"/>
      <c r="S34" s="138"/>
      <c r="U34" s="109">
        <f t="shared" si="2"/>
        <v>0</v>
      </c>
      <c r="V34" s="109">
        <f t="shared" si="0"/>
        <v>0</v>
      </c>
      <c r="W34" s="109">
        <f t="shared" si="1"/>
        <v>0</v>
      </c>
    </row>
    <row r="35" spans="1:25" x14ac:dyDescent="0.3">
      <c r="A35" s="2">
        <v>28</v>
      </c>
      <c r="B35" s="2" t="s">
        <v>76</v>
      </c>
      <c r="C35" s="32">
        <v>2295119543.0616002</v>
      </c>
      <c r="D35" s="32">
        <v>863415758.18880022</v>
      </c>
      <c r="E35" s="32">
        <v>3158535301.2504005</v>
      </c>
      <c r="H35" s="107"/>
      <c r="J35" s="137"/>
      <c r="K35" s="137"/>
      <c r="L35" s="137"/>
      <c r="M35" s="137"/>
      <c r="R35" s="139"/>
      <c r="U35" s="109"/>
      <c r="V35" s="109"/>
      <c r="W35" s="109"/>
    </row>
    <row r="36" spans="1:25" x14ac:dyDescent="0.3">
      <c r="A36" s="2"/>
      <c r="B36" s="3" t="s">
        <v>77</v>
      </c>
      <c r="C36" s="32"/>
      <c r="D36" s="32"/>
      <c r="E36" s="32"/>
      <c r="H36" s="107"/>
      <c r="K36" s="137"/>
      <c r="L36" s="137"/>
      <c r="M36" s="137"/>
      <c r="S36" s="138"/>
      <c r="U36" s="109">
        <f t="shared" si="2"/>
        <v>0</v>
      </c>
      <c r="V36" s="109">
        <f t="shared" si="0"/>
        <v>0</v>
      </c>
      <c r="W36" s="109">
        <f t="shared" si="1"/>
        <v>0</v>
      </c>
    </row>
    <row r="37" spans="1:25" x14ac:dyDescent="0.3">
      <c r="A37" s="2">
        <v>29</v>
      </c>
      <c r="B37" s="2" t="s">
        <v>78</v>
      </c>
      <c r="C37" s="32">
        <v>37116477559.799995</v>
      </c>
      <c r="D37" s="32">
        <v>16459658812.08</v>
      </c>
      <c r="E37" s="32">
        <v>53576136371.879997</v>
      </c>
      <c r="H37" s="107"/>
      <c r="J37" s="137"/>
      <c r="K37" s="137"/>
      <c r="L37" s="137"/>
      <c r="M37" s="137"/>
      <c r="S37" s="138"/>
      <c r="U37" s="109">
        <f t="shared" si="2"/>
        <v>0</v>
      </c>
      <c r="V37" s="109">
        <f t="shared" si="0"/>
        <v>0</v>
      </c>
      <c r="W37" s="109">
        <f t="shared" si="1"/>
        <v>0</v>
      </c>
    </row>
    <row r="38" spans="1:25" x14ac:dyDescent="0.3">
      <c r="A38" s="2">
        <v>30</v>
      </c>
      <c r="B38" s="2" t="s">
        <v>79</v>
      </c>
      <c r="C38" s="32">
        <v>10032326536.427999</v>
      </c>
      <c r="D38" s="32">
        <v>3573157396.5360003</v>
      </c>
      <c r="E38" s="32">
        <v>13605483932.964001</v>
      </c>
      <c r="H38" s="107"/>
      <c r="J38" s="137"/>
      <c r="K38" s="137"/>
      <c r="L38" s="137"/>
      <c r="M38" s="137"/>
      <c r="S38" s="138"/>
      <c r="U38" s="109">
        <f t="shared" si="2"/>
        <v>0</v>
      </c>
      <c r="V38" s="109">
        <f t="shared" si="0"/>
        <v>0</v>
      </c>
      <c r="W38" s="109">
        <f t="shared" si="1"/>
        <v>0</v>
      </c>
    </row>
    <row r="39" spans="1:25" x14ac:dyDescent="0.3">
      <c r="A39" s="2">
        <v>31</v>
      </c>
      <c r="B39" s="2" t="s">
        <v>80</v>
      </c>
      <c r="C39" s="32">
        <v>22980379222.835999</v>
      </c>
      <c r="D39" s="32">
        <v>8572606311.0240011</v>
      </c>
      <c r="E39" s="32">
        <v>31552985533.860001</v>
      </c>
      <c r="H39" s="107"/>
      <c r="J39" s="137"/>
      <c r="K39" s="137"/>
      <c r="L39" s="137"/>
      <c r="M39" s="137"/>
      <c r="S39" s="138"/>
      <c r="U39" s="109">
        <f t="shared" si="2"/>
        <v>0</v>
      </c>
      <c r="V39" s="109">
        <f t="shared" si="0"/>
        <v>0</v>
      </c>
      <c r="W39" s="109">
        <f t="shared" si="1"/>
        <v>0</v>
      </c>
    </row>
    <row r="40" spans="1:25" x14ac:dyDescent="0.3">
      <c r="A40" s="2">
        <v>32</v>
      </c>
      <c r="B40" s="2" t="s">
        <v>81</v>
      </c>
      <c r="C40" s="32">
        <v>34000179165.108002</v>
      </c>
      <c r="D40" s="32">
        <v>13119971753.304001</v>
      </c>
      <c r="E40" s="32">
        <v>47120150918.412003</v>
      </c>
      <c r="H40" s="107"/>
      <c r="J40" s="137"/>
      <c r="K40" s="137"/>
      <c r="L40" s="137"/>
      <c r="M40" s="137"/>
      <c r="S40" s="138"/>
      <c r="U40" s="109">
        <f t="shared" si="2"/>
        <v>0</v>
      </c>
      <c r="V40" s="109">
        <f t="shared" si="0"/>
        <v>0</v>
      </c>
      <c r="W40" s="109">
        <f t="shared" si="1"/>
        <v>0</v>
      </c>
    </row>
    <row r="41" spans="1:25" x14ac:dyDescent="0.3">
      <c r="A41" s="2">
        <v>33</v>
      </c>
      <c r="B41" s="2" t="s">
        <v>82</v>
      </c>
      <c r="C41" s="32">
        <v>15292307123.279999</v>
      </c>
      <c r="D41" s="32">
        <v>4637569890.96</v>
      </c>
      <c r="E41" s="32">
        <v>19929877014.239998</v>
      </c>
      <c r="H41" s="107"/>
      <c r="J41" s="137"/>
      <c r="K41" s="137"/>
      <c r="L41" s="137"/>
      <c r="M41" s="137"/>
      <c r="S41" s="138"/>
      <c r="U41" s="109">
        <f t="shared" si="2"/>
        <v>0</v>
      </c>
      <c r="V41" s="109">
        <f t="shared" si="0"/>
        <v>0</v>
      </c>
      <c r="W41" s="109">
        <f t="shared" si="1"/>
        <v>0</v>
      </c>
    </row>
    <row r="42" spans="1:25" x14ac:dyDescent="0.3">
      <c r="A42" s="2">
        <v>34</v>
      </c>
      <c r="B42" s="2" t="s">
        <v>83</v>
      </c>
      <c r="C42" s="32">
        <v>7042951107.1727991</v>
      </c>
      <c r="D42" s="32">
        <v>3538667460.276</v>
      </c>
      <c r="E42" s="32">
        <v>10581618567.448799</v>
      </c>
      <c r="H42" s="107"/>
      <c r="J42" s="137"/>
      <c r="K42" s="137"/>
      <c r="L42" s="137"/>
      <c r="M42" s="137"/>
      <c r="S42" s="138"/>
      <c r="U42" s="109">
        <f t="shared" si="2"/>
        <v>0</v>
      </c>
      <c r="V42" s="109">
        <f t="shared" si="0"/>
        <v>0</v>
      </c>
      <c r="W42" s="109">
        <f t="shared" si="1"/>
        <v>0</v>
      </c>
    </row>
    <row r="43" spans="1:25" x14ac:dyDescent="0.3">
      <c r="A43" s="2">
        <v>35</v>
      </c>
      <c r="B43" s="2" t="s">
        <v>84</v>
      </c>
      <c r="C43" s="32">
        <v>35105448968.639999</v>
      </c>
      <c r="D43" s="32">
        <v>11280862229.040001</v>
      </c>
      <c r="E43" s="32">
        <v>46386311197.68</v>
      </c>
      <c r="H43" s="107"/>
      <c r="J43" s="137"/>
      <c r="K43" s="137"/>
      <c r="L43" s="137"/>
      <c r="M43" s="137"/>
      <c r="S43" s="138"/>
      <c r="U43" s="109">
        <f t="shared" si="2"/>
        <v>0</v>
      </c>
      <c r="V43" s="109">
        <f t="shared" si="0"/>
        <v>0</v>
      </c>
      <c r="W43" s="109">
        <f t="shared" si="1"/>
        <v>0</v>
      </c>
    </row>
    <row r="44" spans="1:25" x14ac:dyDescent="0.3">
      <c r="A44" s="2">
        <v>36</v>
      </c>
      <c r="B44" s="2" t="s">
        <v>85</v>
      </c>
      <c r="C44" s="32">
        <v>12196702690.344002</v>
      </c>
      <c r="D44" s="32">
        <v>3347646274.8359995</v>
      </c>
      <c r="E44" s="32">
        <v>15544348965.18</v>
      </c>
      <c r="H44" s="107"/>
      <c r="J44" s="137"/>
      <c r="K44" s="137"/>
      <c r="L44" s="137"/>
      <c r="M44" s="137"/>
      <c r="S44" s="138"/>
      <c r="U44" s="109">
        <f t="shared" si="2"/>
        <v>0</v>
      </c>
      <c r="V44" s="109">
        <f t="shared" si="0"/>
        <v>0</v>
      </c>
      <c r="W44" s="109">
        <f t="shared" si="1"/>
        <v>0</v>
      </c>
    </row>
    <row r="45" spans="1:25" x14ac:dyDescent="0.3">
      <c r="A45" s="2">
        <v>37</v>
      </c>
      <c r="B45" s="2" t="s">
        <v>86</v>
      </c>
      <c r="C45" s="32">
        <v>28141134916.140007</v>
      </c>
      <c r="D45" s="32">
        <v>0</v>
      </c>
      <c r="E45" s="32">
        <v>28141134916.140007</v>
      </c>
      <c r="H45" s="107"/>
      <c r="J45" s="137"/>
      <c r="K45" s="137"/>
      <c r="L45" s="137"/>
      <c r="M45" s="137"/>
      <c r="S45" s="138"/>
      <c r="U45" s="109">
        <f t="shared" si="2"/>
        <v>0</v>
      </c>
      <c r="V45" s="109">
        <f t="shared" si="0"/>
        <v>0</v>
      </c>
      <c r="W45" s="109">
        <f t="shared" si="1"/>
        <v>0</v>
      </c>
    </row>
    <row r="46" spans="1:25" x14ac:dyDescent="0.3">
      <c r="A46" s="2">
        <v>38</v>
      </c>
      <c r="B46" s="2" t="s">
        <v>87</v>
      </c>
      <c r="C46" s="32">
        <v>7617924875.3471994</v>
      </c>
      <c r="D46" s="32">
        <v>0</v>
      </c>
      <c r="E46" s="32">
        <v>7617924875.3471994</v>
      </c>
      <c r="H46" s="107"/>
      <c r="J46" s="137"/>
      <c r="K46" s="137"/>
      <c r="L46" s="137"/>
      <c r="M46" s="137"/>
      <c r="R46" s="139"/>
      <c r="S46" s="138"/>
      <c r="U46" s="109"/>
      <c r="V46" s="109"/>
      <c r="W46" s="109"/>
    </row>
    <row r="47" spans="1:25" x14ac:dyDescent="0.3">
      <c r="A47" s="2"/>
      <c r="B47" s="3" t="s">
        <v>88</v>
      </c>
      <c r="C47" s="32"/>
      <c r="D47" s="32"/>
      <c r="E47" s="32"/>
      <c r="H47" s="107"/>
      <c r="J47" s="137"/>
      <c r="K47" s="137"/>
      <c r="L47" s="137"/>
      <c r="M47" s="137"/>
      <c r="S47" s="138"/>
      <c r="U47" s="109">
        <f t="shared" si="2"/>
        <v>0</v>
      </c>
      <c r="V47" s="109">
        <f t="shared" si="0"/>
        <v>0</v>
      </c>
      <c r="W47" s="109"/>
    </row>
    <row r="48" spans="1:25" x14ac:dyDescent="0.3">
      <c r="A48" s="2">
        <v>39</v>
      </c>
      <c r="B48" s="2" t="s">
        <v>89</v>
      </c>
      <c r="C48" s="32">
        <v>6020987765.0688</v>
      </c>
      <c r="D48" s="32">
        <v>1208951858.0736003</v>
      </c>
      <c r="E48" s="32">
        <v>7229939623.1424007</v>
      </c>
      <c r="H48" s="107"/>
      <c r="J48" s="137"/>
      <c r="K48" s="137"/>
      <c r="L48" s="137"/>
      <c r="M48" s="137"/>
      <c r="S48" s="138"/>
      <c r="U48" s="109">
        <f t="shared" si="2"/>
        <v>0</v>
      </c>
      <c r="V48" s="109">
        <f t="shared" si="0"/>
        <v>0</v>
      </c>
      <c r="W48" s="109"/>
      <c r="X48" s="109"/>
      <c r="Y48" s="109"/>
    </row>
    <row r="49" spans="1:26" x14ac:dyDescent="0.3">
      <c r="A49" s="2">
        <v>40</v>
      </c>
      <c r="B49" s="2" t="s">
        <v>90</v>
      </c>
      <c r="C49" s="32">
        <v>7095481933.1688004</v>
      </c>
      <c r="D49" s="32">
        <v>1469377407.5568001</v>
      </c>
      <c r="E49" s="32">
        <v>8564859340.7256002</v>
      </c>
      <c r="H49" s="109"/>
      <c r="J49" s="137"/>
      <c r="K49" s="137"/>
      <c r="L49" s="137"/>
      <c r="R49" s="137"/>
      <c r="S49" s="137"/>
      <c r="U49" s="109"/>
      <c r="V49" s="109"/>
      <c r="W49" s="109"/>
      <c r="X49" s="109"/>
      <c r="Y49" s="109"/>
    </row>
    <row r="50" spans="1:26" x14ac:dyDescent="0.3">
      <c r="A50" s="31"/>
      <c r="B50" s="33" t="s">
        <v>91</v>
      </c>
      <c r="C50" s="34">
        <f>SUM(C8:C49)</f>
        <v>581375206467.13684</v>
      </c>
      <c r="D50" s="34">
        <f>SUM(D8:D49)</f>
        <v>165160737355.13284</v>
      </c>
      <c r="E50" s="34">
        <f>SUM(E8:E49)</f>
        <v>746535943822.26965</v>
      </c>
      <c r="H50" s="109"/>
    </row>
    <row r="51" spans="1:26" x14ac:dyDescent="0.3">
      <c r="H51" s="109"/>
      <c r="J51" s="137"/>
      <c r="K51" s="137"/>
      <c r="L51" s="137"/>
      <c r="S51" s="137"/>
      <c r="U51" s="107"/>
      <c r="V51" s="107"/>
      <c r="W51" s="129"/>
      <c r="X51" s="107"/>
    </row>
    <row r="52" spans="1:26" x14ac:dyDescent="0.3">
      <c r="B52" s="114"/>
      <c r="C52" s="142"/>
      <c r="D52" s="142"/>
      <c r="E52" s="142"/>
      <c r="H52" s="109"/>
      <c r="U52" s="107"/>
      <c r="V52" s="107"/>
      <c r="W52" s="107"/>
      <c r="X52" s="107"/>
    </row>
    <row r="53" spans="1:26" x14ac:dyDescent="0.3">
      <c r="B53" s="128"/>
      <c r="C53" s="18"/>
      <c r="D53" s="18"/>
      <c r="E53" s="18"/>
      <c r="H53" s="109"/>
      <c r="K53" s="137"/>
      <c r="U53" s="107"/>
      <c r="V53" s="107"/>
      <c r="W53" s="107"/>
      <c r="X53" s="107"/>
    </row>
    <row r="54" spans="1:26" x14ac:dyDescent="0.3">
      <c r="C54" s="18"/>
      <c r="D54" s="18"/>
      <c r="E54" s="18"/>
      <c r="H54" s="109"/>
      <c r="U54" s="107"/>
      <c r="V54" s="107"/>
      <c r="W54" s="107"/>
      <c r="X54" s="107"/>
    </row>
    <row r="55" spans="1:26" x14ac:dyDescent="0.3">
      <c r="C55" s="18"/>
      <c r="D55" s="18"/>
      <c r="E55" s="18"/>
      <c r="H55" s="109"/>
      <c r="S55" s="140"/>
      <c r="T55" s="141"/>
      <c r="U55" s="129"/>
      <c r="V55" s="129"/>
      <c r="W55" s="129"/>
      <c r="X55" s="130"/>
      <c r="Z55" s="126"/>
    </row>
    <row r="56" spans="1:26" x14ac:dyDescent="0.3">
      <c r="C56" s="143"/>
      <c r="D56" s="143"/>
      <c r="E56" s="143"/>
      <c r="H56" s="109"/>
      <c r="S56" s="140"/>
      <c r="T56" s="141"/>
      <c r="U56" s="129"/>
      <c r="V56" s="129"/>
      <c r="W56" s="107"/>
      <c r="X56" s="107"/>
      <c r="Z56" s="126"/>
    </row>
    <row r="57" spans="1:26" x14ac:dyDescent="0.3">
      <c r="C57" s="142"/>
      <c r="D57" s="142"/>
      <c r="E57" s="142"/>
      <c r="H57" s="109"/>
      <c r="U57" s="107"/>
      <c r="V57" s="107"/>
      <c r="W57" s="107"/>
      <c r="X57" s="107"/>
    </row>
    <row r="58" spans="1:26" x14ac:dyDescent="0.3">
      <c r="C58" s="142"/>
      <c r="D58" s="142"/>
      <c r="E58" s="142"/>
      <c r="H58" s="109"/>
      <c r="U58" s="107"/>
      <c r="V58" s="130"/>
      <c r="W58" s="107"/>
      <c r="X58" s="129"/>
    </row>
    <row r="59" spans="1:26" x14ac:dyDescent="0.3">
      <c r="C59" s="18"/>
      <c r="D59" s="18"/>
      <c r="E59" s="18"/>
      <c r="U59" s="107"/>
      <c r="V59" s="130"/>
      <c r="W59" s="107"/>
      <c r="X59" s="107"/>
    </row>
    <row r="60" spans="1:26" x14ac:dyDescent="0.3">
      <c r="C60" s="18"/>
      <c r="D60" s="18"/>
      <c r="E60" s="18"/>
      <c r="U60" s="107"/>
      <c r="V60" s="130"/>
      <c r="W60" s="107"/>
      <c r="X60" s="107"/>
    </row>
    <row r="61" spans="1:26" x14ac:dyDescent="0.3">
      <c r="U61" s="107"/>
      <c r="V61" s="107"/>
      <c r="W61" s="107"/>
      <c r="X61" s="107"/>
    </row>
    <row r="62" spans="1:26" x14ac:dyDescent="0.3">
      <c r="U62" s="107"/>
      <c r="V62" s="107"/>
      <c r="W62" s="107"/>
      <c r="X62" s="107"/>
    </row>
    <row r="63" spans="1:26" x14ac:dyDescent="0.3">
      <c r="U63" s="107"/>
      <c r="V63" s="107"/>
      <c r="W63" s="107"/>
      <c r="X63" s="107"/>
    </row>
  </sheetData>
  <mergeCells count="13">
    <mergeCell ref="C58:E58"/>
    <mergeCell ref="K6:M6"/>
    <mergeCell ref="A1:E1"/>
    <mergeCell ref="A2:E2"/>
    <mergeCell ref="A3:E3"/>
    <mergeCell ref="A6:A7"/>
    <mergeCell ref="B6:B7"/>
    <mergeCell ref="C6:D6"/>
    <mergeCell ref="O6:Q6"/>
    <mergeCell ref="H7:I7"/>
    <mergeCell ref="C52:E52"/>
    <mergeCell ref="C56:E56"/>
    <mergeCell ref="C57:E57"/>
  </mergeCells>
  <pageMargins left="1.1200000000000001" right="0.7" top="0.75" bottom="0.75" header="0.3" footer="0.3"/>
  <pageSetup paperSize="10000" fitToHeight="0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54"/>
  <sheetViews>
    <sheetView zoomScale="80" zoomScaleNormal="80" zoomScaleSheetLayoutView="70" workbookViewId="0">
      <selection activeCell="D5" sqref="D5:P5"/>
    </sheetView>
  </sheetViews>
  <sheetFormatPr defaultRowHeight="14.4" x14ac:dyDescent="0.3"/>
  <cols>
    <col min="3" max="3" width="26.5546875" bestFit="1" customWidth="1"/>
    <col min="9" max="9" width="10.33203125" customWidth="1"/>
    <col min="10" max="10" width="9.44140625" customWidth="1"/>
    <col min="16" max="16" width="9.88671875" customWidth="1"/>
  </cols>
  <sheetData>
    <row r="1" spans="1:17" x14ac:dyDescent="0.3">
      <c r="A1" s="153" t="s">
        <v>130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  <c r="Q1" s="153"/>
    </row>
    <row r="2" spans="1:17" x14ac:dyDescent="0.3">
      <c r="A2" s="153" t="s">
        <v>140</v>
      </c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  <c r="P2" s="153"/>
      <c r="Q2" s="153"/>
    </row>
    <row r="3" spans="1:17" x14ac:dyDescent="0.3">
      <c r="A3" s="35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</row>
    <row r="4" spans="1:17" x14ac:dyDescent="0.3">
      <c r="A4" s="154" t="s">
        <v>18</v>
      </c>
      <c r="B4" s="156" t="s">
        <v>92</v>
      </c>
      <c r="C4" s="157"/>
      <c r="D4" s="154" t="s">
        <v>93</v>
      </c>
      <c r="E4" s="154"/>
      <c r="F4" s="154"/>
      <c r="G4" s="154"/>
      <c r="H4" s="154"/>
      <c r="I4" s="154"/>
      <c r="J4" s="154"/>
      <c r="K4" s="154"/>
      <c r="L4" s="154"/>
      <c r="M4" s="154"/>
      <c r="N4" s="154"/>
      <c r="O4" s="154"/>
      <c r="P4" s="154"/>
      <c r="Q4" s="154" t="s">
        <v>3</v>
      </c>
    </row>
    <row r="5" spans="1:17" ht="60" x14ac:dyDescent="0.3">
      <c r="A5" s="155"/>
      <c r="B5" s="158"/>
      <c r="C5" s="159"/>
      <c r="D5" s="36" t="s">
        <v>141</v>
      </c>
      <c r="E5" s="36" t="s">
        <v>147</v>
      </c>
      <c r="F5" s="36" t="s">
        <v>148</v>
      </c>
      <c r="G5" s="164" t="s">
        <v>149</v>
      </c>
      <c r="H5" s="36" t="s">
        <v>142</v>
      </c>
      <c r="I5" s="164" t="s">
        <v>150</v>
      </c>
      <c r="J5" s="164" t="s">
        <v>151</v>
      </c>
      <c r="K5" s="36" t="s">
        <v>152</v>
      </c>
      <c r="L5" s="36" t="s">
        <v>153</v>
      </c>
      <c r="M5" s="36" t="s">
        <v>154</v>
      </c>
      <c r="N5" s="164" t="s">
        <v>155</v>
      </c>
      <c r="O5" s="36" t="s">
        <v>156</v>
      </c>
      <c r="P5" s="36" t="s">
        <v>157</v>
      </c>
      <c r="Q5" s="155"/>
    </row>
    <row r="6" spans="1:17" x14ac:dyDescent="0.3">
      <c r="A6" s="37">
        <v>1</v>
      </c>
      <c r="B6" s="160">
        <v>2</v>
      </c>
      <c r="C6" s="161"/>
      <c r="D6" s="37">
        <v>3</v>
      </c>
      <c r="E6" s="38">
        <v>4</v>
      </c>
      <c r="F6" s="37">
        <v>5</v>
      </c>
      <c r="G6" s="37">
        <v>6</v>
      </c>
      <c r="H6" s="37">
        <v>7</v>
      </c>
      <c r="I6" s="37">
        <v>8</v>
      </c>
      <c r="J6" s="37">
        <v>9</v>
      </c>
      <c r="K6" s="37">
        <v>10</v>
      </c>
      <c r="L6" s="37">
        <v>11</v>
      </c>
      <c r="M6" s="37">
        <v>12</v>
      </c>
      <c r="N6" s="37">
        <v>13</v>
      </c>
      <c r="O6" s="37">
        <v>14</v>
      </c>
      <c r="P6" s="37">
        <v>15</v>
      </c>
      <c r="Q6" s="37">
        <v>16</v>
      </c>
    </row>
    <row r="7" spans="1:17" x14ac:dyDescent="0.3">
      <c r="A7" s="39"/>
      <c r="B7" s="40"/>
      <c r="C7" s="41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</row>
    <row r="8" spans="1:17" x14ac:dyDescent="0.3">
      <c r="A8" s="42">
        <v>1</v>
      </c>
      <c r="B8" s="43" t="s">
        <v>94</v>
      </c>
      <c r="C8" s="44"/>
      <c r="D8" s="45">
        <f>D10</f>
        <v>17</v>
      </c>
      <c r="E8" s="45">
        <f t="shared" ref="E8:P8" si="0">E10</f>
        <v>124</v>
      </c>
      <c r="F8" s="45">
        <f t="shared" si="0"/>
        <v>133</v>
      </c>
      <c r="G8" s="45">
        <f t="shared" si="0"/>
        <v>105</v>
      </c>
      <c r="H8" s="45">
        <f t="shared" si="0"/>
        <v>114</v>
      </c>
      <c r="I8" s="45">
        <f t="shared" si="0"/>
        <v>144</v>
      </c>
      <c r="J8" s="45">
        <f t="shared" si="0"/>
        <v>96</v>
      </c>
      <c r="K8" s="45">
        <f t="shared" si="0"/>
        <v>83</v>
      </c>
      <c r="L8" s="45">
        <f t="shared" si="0"/>
        <v>70</v>
      </c>
      <c r="M8" s="45">
        <f t="shared" si="0"/>
        <v>59</v>
      </c>
      <c r="N8" s="45">
        <f t="shared" si="0"/>
        <v>45</v>
      </c>
      <c r="O8" s="45">
        <f t="shared" si="0"/>
        <v>50</v>
      </c>
      <c r="P8" s="45">
        <f t="shared" si="0"/>
        <v>49</v>
      </c>
      <c r="Q8" s="46">
        <f>SUM(D8:P8)</f>
        <v>1089</v>
      </c>
    </row>
    <row r="9" spans="1:17" x14ac:dyDescent="0.3">
      <c r="A9" s="47"/>
      <c r="B9" s="48"/>
      <c r="C9" s="49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1"/>
    </row>
    <row r="10" spans="1:17" x14ac:dyDescent="0.3">
      <c r="A10" s="42" t="s">
        <v>22</v>
      </c>
      <c r="B10" s="43" t="s">
        <v>95</v>
      </c>
      <c r="C10" s="44"/>
      <c r="D10" s="52">
        <f>D12+D14</f>
        <v>17</v>
      </c>
      <c r="E10" s="45">
        <f t="shared" ref="E10:P10" si="1">E12+E14</f>
        <v>124</v>
      </c>
      <c r="F10" s="52">
        <f>F12+F14</f>
        <v>133</v>
      </c>
      <c r="G10" s="45">
        <f t="shared" si="1"/>
        <v>105</v>
      </c>
      <c r="H10" s="52">
        <f>H12+H14</f>
        <v>114</v>
      </c>
      <c r="I10" s="45">
        <f t="shared" si="1"/>
        <v>144</v>
      </c>
      <c r="J10" s="52">
        <f>J12+J14</f>
        <v>96</v>
      </c>
      <c r="K10" s="52">
        <f>K12+K14</f>
        <v>83</v>
      </c>
      <c r="L10" s="45">
        <f t="shared" si="1"/>
        <v>70</v>
      </c>
      <c r="M10" s="45">
        <f t="shared" si="1"/>
        <v>59</v>
      </c>
      <c r="N10" s="45">
        <f t="shared" si="1"/>
        <v>45</v>
      </c>
      <c r="O10" s="45">
        <f t="shared" si="1"/>
        <v>50</v>
      </c>
      <c r="P10" s="45">
        <f t="shared" si="1"/>
        <v>49</v>
      </c>
      <c r="Q10" s="46">
        <f>SUM(D10:P10)</f>
        <v>1089</v>
      </c>
    </row>
    <row r="11" spans="1:17" x14ac:dyDescent="0.3">
      <c r="A11" s="47"/>
      <c r="B11" s="48"/>
      <c r="C11" s="49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4"/>
    </row>
    <row r="12" spans="1:17" x14ac:dyDescent="0.3">
      <c r="A12" s="55"/>
      <c r="B12" s="56" t="s">
        <v>96</v>
      </c>
      <c r="C12" s="57" t="s">
        <v>97</v>
      </c>
      <c r="D12" s="58">
        <v>6</v>
      </c>
      <c r="E12" s="58">
        <v>60</v>
      </c>
      <c r="F12" s="58">
        <v>50</v>
      </c>
      <c r="G12" s="58">
        <v>30</v>
      </c>
      <c r="H12" s="58">
        <v>53</v>
      </c>
      <c r="I12" s="58">
        <v>92</v>
      </c>
      <c r="J12" s="58">
        <v>38</v>
      </c>
      <c r="K12" s="58">
        <v>35</v>
      </c>
      <c r="L12" s="58">
        <v>15</v>
      </c>
      <c r="M12" s="58">
        <v>7</v>
      </c>
      <c r="N12" s="58">
        <v>0</v>
      </c>
      <c r="O12" s="58">
        <v>0</v>
      </c>
      <c r="P12" s="58">
        <v>0</v>
      </c>
      <c r="Q12" s="58">
        <f t="shared" ref="Q12" si="2">SUM(D12:P12)</f>
        <v>386</v>
      </c>
    </row>
    <row r="13" spans="1:17" x14ac:dyDescent="0.3">
      <c r="A13" s="55"/>
      <c r="B13" s="56"/>
      <c r="C13" s="59"/>
      <c r="D13" s="58"/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58"/>
      <c r="P13" s="58"/>
      <c r="Q13" s="58"/>
    </row>
    <row r="14" spans="1:17" x14ac:dyDescent="0.3">
      <c r="A14" s="55"/>
      <c r="B14" s="56" t="s">
        <v>98</v>
      </c>
      <c r="C14" s="59" t="s">
        <v>128</v>
      </c>
      <c r="D14" s="58">
        <f t="shared" ref="D14:P14" si="3">SUM(D15:D18)</f>
        <v>11</v>
      </c>
      <c r="E14" s="58">
        <f t="shared" si="3"/>
        <v>64</v>
      </c>
      <c r="F14" s="58">
        <f t="shared" si="3"/>
        <v>83</v>
      </c>
      <c r="G14" s="58">
        <f t="shared" si="3"/>
        <v>75</v>
      </c>
      <c r="H14" s="58">
        <f t="shared" si="3"/>
        <v>61</v>
      </c>
      <c r="I14" s="58">
        <f t="shared" si="3"/>
        <v>52</v>
      </c>
      <c r="J14" s="58">
        <f t="shared" si="3"/>
        <v>58</v>
      </c>
      <c r="K14" s="58">
        <f t="shared" si="3"/>
        <v>48</v>
      </c>
      <c r="L14" s="58">
        <f t="shared" si="3"/>
        <v>55</v>
      </c>
      <c r="M14" s="58">
        <f t="shared" si="3"/>
        <v>52</v>
      </c>
      <c r="N14" s="58">
        <f t="shared" si="3"/>
        <v>45</v>
      </c>
      <c r="O14" s="58">
        <f t="shared" si="3"/>
        <v>50</v>
      </c>
      <c r="P14" s="58">
        <f t="shared" si="3"/>
        <v>49</v>
      </c>
      <c r="Q14" s="58">
        <f t="shared" ref="Q14:Q18" si="4">SUM(D14:P14)</f>
        <v>703</v>
      </c>
    </row>
    <row r="15" spans="1:17" x14ac:dyDescent="0.3">
      <c r="A15" s="55"/>
      <c r="B15" s="56">
        <v>1</v>
      </c>
      <c r="C15" s="59" t="s">
        <v>99</v>
      </c>
      <c r="D15" s="60">
        <v>0</v>
      </c>
      <c r="E15" s="60">
        <v>0</v>
      </c>
      <c r="F15" s="60">
        <v>0</v>
      </c>
      <c r="G15" s="60">
        <v>0</v>
      </c>
      <c r="H15" s="60">
        <v>0</v>
      </c>
      <c r="I15" s="60">
        <v>0</v>
      </c>
      <c r="J15" s="60">
        <v>0</v>
      </c>
      <c r="K15" s="60">
        <v>0</v>
      </c>
      <c r="L15" s="60">
        <v>0</v>
      </c>
      <c r="M15" s="60">
        <v>0</v>
      </c>
      <c r="N15" s="60">
        <v>0</v>
      </c>
      <c r="O15" s="60">
        <v>0</v>
      </c>
      <c r="P15" s="60">
        <v>0</v>
      </c>
      <c r="Q15" s="58">
        <v>0</v>
      </c>
    </row>
    <row r="16" spans="1:17" x14ac:dyDescent="0.3">
      <c r="A16" s="55"/>
      <c r="B16" s="56">
        <v>2</v>
      </c>
      <c r="C16" s="59" t="s">
        <v>100</v>
      </c>
      <c r="D16" s="60">
        <v>0</v>
      </c>
      <c r="E16" s="60">
        <v>0</v>
      </c>
      <c r="F16" s="60">
        <v>0</v>
      </c>
      <c r="G16" s="60">
        <v>0</v>
      </c>
      <c r="H16" s="60">
        <v>0</v>
      </c>
      <c r="I16" s="60">
        <v>0</v>
      </c>
      <c r="J16" s="60">
        <v>0</v>
      </c>
      <c r="K16" s="60">
        <v>0</v>
      </c>
      <c r="L16" s="60">
        <v>0</v>
      </c>
      <c r="M16" s="60">
        <v>0</v>
      </c>
      <c r="N16" s="60">
        <v>0</v>
      </c>
      <c r="O16" s="60">
        <v>0</v>
      </c>
      <c r="P16" s="60">
        <v>0</v>
      </c>
      <c r="Q16" s="58">
        <v>0</v>
      </c>
    </row>
    <row r="17" spans="1:17" x14ac:dyDescent="0.3">
      <c r="A17" s="55"/>
      <c r="B17" s="56"/>
      <c r="C17" s="59" t="s">
        <v>101</v>
      </c>
      <c r="D17" s="60">
        <v>0</v>
      </c>
      <c r="E17" s="60">
        <v>22</v>
      </c>
      <c r="F17" s="60">
        <v>25</v>
      </c>
      <c r="G17" s="60">
        <v>25</v>
      </c>
      <c r="H17" s="60">
        <v>27</v>
      </c>
      <c r="I17" s="60">
        <v>24</v>
      </c>
      <c r="J17" s="60">
        <v>26</v>
      </c>
      <c r="K17" s="60">
        <v>26</v>
      </c>
      <c r="L17" s="60">
        <v>29</v>
      </c>
      <c r="M17" s="60">
        <v>30</v>
      </c>
      <c r="N17" s="60">
        <v>30</v>
      </c>
      <c r="O17" s="60">
        <v>35</v>
      </c>
      <c r="P17" s="60">
        <v>25</v>
      </c>
      <c r="Q17" s="58">
        <f t="shared" si="4"/>
        <v>324</v>
      </c>
    </row>
    <row r="18" spans="1:17" x14ac:dyDescent="0.3">
      <c r="A18" s="55"/>
      <c r="B18" s="56"/>
      <c r="C18" s="59" t="s">
        <v>102</v>
      </c>
      <c r="D18" s="60">
        <v>11</v>
      </c>
      <c r="E18" s="60">
        <v>42</v>
      </c>
      <c r="F18" s="60">
        <v>58</v>
      </c>
      <c r="G18" s="60">
        <v>50</v>
      </c>
      <c r="H18" s="60">
        <v>34</v>
      </c>
      <c r="I18" s="60">
        <v>28</v>
      </c>
      <c r="J18" s="60">
        <v>32</v>
      </c>
      <c r="K18" s="60">
        <v>22</v>
      </c>
      <c r="L18" s="60">
        <v>26</v>
      </c>
      <c r="M18" s="60">
        <v>22</v>
      </c>
      <c r="N18" s="60">
        <v>15</v>
      </c>
      <c r="O18" s="60">
        <v>15</v>
      </c>
      <c r="P18" s="60">
        <v>24</v>
      </c>
      <c r="Q18" s="58">
        <f t="shared" si="4"/>
        <v>379</v>
      </c>
    </row>
    <row r="19" spans="1:17" x14ac:dyDescent="0.3">
      <c r="A19" s="47"/>
      <c r="B19" s="56"/>
      <c r="C19" s="59"/>
      <c r="D19" s="60"/>
      <c r="E19" s="60"/>
      <c r="F19" s="60"/>
      <c r="G19" s="60"/>
      <c r="H19" s="60"/>
      <c r="I19" s="60"/>
      <c r="J19" s="60"/>
      <c r="K19" s="60"/>
      <c r="L19" s="60"/>
      <c r="M19" s="60"/>
      <c r="N19" s="60"/>
      <c r="O19" s="60"/>
      <c r="P19" s="60"/>
      <c r="Q19" s="58"/>
    </row>
    <row r="20" spans="1:17" x14ac:dyDescent="0.3">
      <c r="A20" s="55"/>
      <c r="B20" s="56">
        <v>3</v>
      </c>
      <c r="C20" s="59" t="s">
        <v>103</v>
      </c>
      <c r="D20" s="60">
        <v>0</v>
      </c>
      <c r="E20" s="60">
        <v>0</v>
      </c>
      <c r="F20" s="60">
        <v>0</v>
      </c>
      <c r="G20" s="60">
        <v>0</v>
      </c>
      <c r="H20" s="60">
        <v>0</v>
      </c>
      <c r="I20" s="60">
        <v>0</v>
      </c>
      <c r="J20" s="60">
        <v>0</v>
      </c>
      <c r="K20" s="60">
        <v>0</v>
      </c>
      <c r="L20" s="60">
        <v>0</v>
      </c>
      <c r="M20" s="60">
        <v>0</v>
      </c>
      <c r="N20" s="60">
        <v>0</v>
      </c>
      <c r="O20" s="60">
        <v>0</v>
      </c>
      <c r="P20" s="60">
        <v>0</v>
      </c>
      <c r="Q20" s="58">
        <v>0</v>
      </c>
    </row>
    <row r="21" spans="1:17" x14ac:dyDescent="0.3">
      <c r="A21" s="47"/>
      <c r="B21" s="48"/>
      <c r="C21" s="49"/>
      <c r="D21" s="50"/>
      <c r="E21" s="50"/>
      <c r="F21" s="50"/>
      <c r="G21" s="50"/>
      <c r="H21" s="50"/>
      <c r="I21" s="50"/>
      <c r="J21" s="50"/>
      <c r="K21" s="50"/>
      <c r="L21" s="50"/>
      <c r="M21" s="50"/>
      <c r="N21" s="50"/>
      <c r="O21" s="50"/>
      <c r="P21" s="50"/>
      <c r="Q21" s="51"/>
    </row>
    <row r="22" spans="1:17" x14ac:dyDescent="0.3">
      <c r="A22" s="42" t="s">
        <v>104</v>
      </c>
      <c r="B22" s="43" t="s">
        <v>105</v>
      </c>
      <c r="C22" s="44"/>
      <c r="D22" s="61">
        <f>SUM(D24:D29)</f>
        <v>17</v>
      </c>
      <c r="E22" s="61">
        <f t="shared" ref="E22:P22" si="5">SUM(E24:E29)</f>
        <v>134</v>
      </c>
      <c r="F22" s="61">
        <f t="shared" si="5"/>
        <v>123</v>
      </c>
      <c r="G22" s="108">
        <f>SUM(G24:G29)</f>
        <v>105</v>
      </c>
      <c r="H22" s="61">
        <f t="shared" si="5"/>
        <v>114</v>
      </c>
      <c r="I22" s="61">
        <f t="shared" si="5"/>
        <v>144</v>
      </c>
      <c r="J22" s="61">
        <f t="shared" si="5"/>
        <v>96</v>
      </c>
      <c r="K22" s="61">
        <f t="shared" si="5"/>
        <v>83</v>
      </c>
      <c r="L22" s="61">
        <f t="shared" si="5"/>
        <v>70</v>
      </c>
      <c r="M22" s="61">
        <f t="shared" si="5"/>
        <v>59</v>
      </c>
      <c r="N22" s="61">
        <f t="shared" si="5"/>
        <v>45</v>
      </c>
      <c r="O22" s="61">
        <f t="shared" si="5"/>
        <v>50</v>
      </c>
      <c r="P22" s="61">
        <f t="shared" si="5"/>
        <v>49</v>
      </c>
      <c r="Q22" s="61">
        <f>SUM(D22:P22)</f>
        <v>1089</v>
      </c>
    </row>
    <row r="23" spans="1:17" x14ac:dyDescent="0.3">
      <c r="A23" s="47"/>
      <c r="B23" s="48"/>
      <c r="C23" s="49"/>
      <c r="D23" s="62"/>
      <c r="E23" s="62"/>
      <c r="F23" s="62"/>
      <c r="G23" s="62"/>
      <c r="H23" s="62"/>
      <c r="I23" s="62"/>
      <c r="J23" s="62"/>
      <c r="K23" s="62"/>
      <c r="L23" s="62"/>
      <c r="M23" s="62"/>
      <c r="N23" s="62"/>
      <c r="O23" s="62"/>
      <c r="P23" s="62"/>
      <c r="Q23" s="63"/>
    </row>
    <row r="24" spans="1:17" x14ac:dyDescent="0.3">
      <c r="A24" s="55"/>
      <c r="B24" s="56">
        <v>1</v>
      </c>
      <c r="C24" s="59" t="s">
        <v>106</v>
      </c>
      <c r="D24" s="64">
        <v>0</v>
      </c>
      <c r="E24" s="64">
        <v>15</v>
      </c>
      <c r="F24" s="64">
        <v>18</v>
      </c>
      <c r="G24" s="64">
        <v>25</v>
      </c>
      <c r="H24" s="64">
        <v>15</v>
      </c>
      <c r="I24" s="64">
        <v>15</v>
      </c>
      <c r="J24" s="64">
        <v>0</v>
      </c>
      <c r="K24" s="64">
        <v>10</v>
      </c>
      <c r="L24" s="64">
        <v>10</v>
      </c>
      <c r="M24" s="64">
        <v>0</v>
      </c>
      <c r="N24" s="64">
        <v>0</v>
      </c>
      <c r="O24" s="64">
        <v>0</v>
      </c>
      <c r="P24" s="64">
        <v>5</v>
      </c>
      <c r="Q24" s="65">
        <f t="shared" ref="Q24:Q29" si="6">SUM(D24:P24)</f>
        <v>113</v>
      </c>
    </row>
    <row r="25" spans="1:17" x14ac:dyDescent="0.3">
      <c r="A25" s="55"/>
      <c r="B25" s="56">
        <v>2</v>
      </c>
      <c r="C25" s="59" t="s">
        <v>107</v>
      </c>
      <c r="D25" s="64">
        <v>17</v>
      </c>
      <c r="E25" s="64">
        <v>18</v>
      </c>
      <c r="F25" s="64">
        <v>45</v>
      </c>
      <c r="G25" s="64">
        <v>30</v>
      </c>
      <c r="H25" s="64">
        <v>45</v>
      </c>
      <c r="I25" s="64">
        <v>50</v>
      </c>
      <c r="J25" s="64">
        <v>35</v>
      </c>
      <c r="K25" s="64">
        <v>33</v>
      </c>
      <c r="L25" s="64">
        <v>0</v>
      </c>
      <c r="M25" s="64">
        <v>25</v>
      </c>
      <c r="N25" s="64">
        <v>30</v>
      </c>
      <c r="O25" s="64">
        <v>0</v>
      </c>
      <c r="P25" s="66">
        <v>10</v>
      </c>
      <c r="Q25" s="65">
        <f t="shared" si="6"/>
        <v>338</v>
      </c>
    </row>
    <row r="26" spans="1:17" x14ac:dyDescent="0.3">
      <c r="A26" s="55"/>
      <c r="B26" s="56">
        <v>3</v>
      </c>
      <c r="C26" s="59" t="s">
        <v>108</v>
      </c>
      <c r="D26" s="64">
        <v>0</v>
      </c>
      <c r="E26" s="64">
        <v>25</v>
      </c>
      <c r="F26" s="64">
        <v>20</v>
      </c>
      <c r="G26" s="64">
        <v>20</v>
      </c>
      <c r="H26" s="64">
        <v>24</v>
      </c>
      <c r="I26" s="64">
        <v>56</v>
      </c>
      <c r="J26" s="64">
        <v>20</v>
      </c>
      <c r="K26" s="64">
        <v>0</v>
      </c>
      <c r="L26" s="64">
        <v>22</v>
      </c>
      <c r="M26" s="64">
        <v>22</v>
      </c>
      <c r="N26" s="64">
        <v>0</v>
      </c>
      <c r="O26" s="64">
        <v>0</v>
      </c>
      <c r="P26" s="64">
        <v>0</v>
      </c>
      <c r="Q26" s="65">
        <f t="shared" si="6"/>
        <v>209</v>
      </c>
    </row>
    <row r="27" spans="1:17" x14ac:dyDescent="0.3">
      <c r="A27" s="55"/>
      <c r="B27" s="56">
        <v>4</v>
      </c>
      <c r="C27" s="59" t="s">
        <v>109</v>
      </c>
      <c r="D27" s="64">
        <v>0</v>
      </c>
      <c r="E27" s="64">
        <v>0</v>
      </c>
      <c r="F27" s="64">
        <v>10</v>
      </c>
      <c r="G27" s="64">
        <v>8</v>
      </c>
      <c r="H27" s="64">
        <v>0</v>
      </c>
      <c r="I27" s="64">
        <v>0</v>
      </c>
      <c r="J27" s="64">
        <v>10</v>
      </c>
      <c r="K27" s="64">
        <v>14</v>
      </c>
      <c r="L27" s="64">
        <v>16</v>
      </c>
      <c r="M27" s="64">
        <v>12</v>
      </c>
      <c r="N27" s="64">
        <v>5</v>
      </c>
      <c r="O27" s="64">
        <v>10</v>
      </c>
      <c r="P27" s="64">
        <v>4</v>
      </c>
      <c r="Q27" s="65">
        <f t="shared" si="6"/>
        <v>89</v>
      </c>
    </row>
    <row r="28" spans="1:17" x14ac:dyDescent="0.3">
      <c r="A28" s="67"/>
      <c r="B28" s="68">
        <v>5</v>
      </c>
      <c r="C28" s="69" t="s">
        <v>110</v>
      </c>
      <c r="D28" s="70">
        <v>0</v>
      </c>
      <c r="E28" s="70">
        <v>6</v>
      </c>
      <c r="F28" s="70">
        <v>10</v>
      </c>
      <c r="G28" s="70">
        <v>12</v>
      </c>
      <c r="H28" s="70">
        <v>10</v>
      </c>
      <c r="I28" s="70">
        <v>5</v>
      </c>
      <c r="J28" s="70">
        <v>21</v>
      </c>
      <c r="K28" s="70">
        <v>20</v>
      </c>
      <c r="L28" s="70">
        <v>12</v>
      </c>
      <c r="M28" s="71"/>
      <c r="N28" s="70">
        <v>10</v>
      </c>
      <c r="O28" s="70">
        <v>28</v>
      </c>
      <c r="P28" s="70">
        <v>30</v>
      </c>
      <c r="Q28" s="72">
        <f t="shared" si="6"/>
        <v>164</v>
      </c>
    </row>
    <row r="29" spans="1:17" x14ac:dyDescent="0.3">
      <c r="A29" s="55"/>
      <c r="B29" s="56">
        <v>6</v>
      </c>
      <c r="C29" s="59" t="s">
        <v>111</v>
      </c>
      <c r="D29" s="73">
        <v>0</v>
      </c>
      <c r="E29" s="73">
        <v>70</v>
      </c>
      <c r="F29" s="73">
        <v>20</v>
      </c>
      <c r="G29" s="73">
        <v>10</v>
      </c>
      <c r="H29" s="73">
        <v>20</v>
      </c>
      <c r="I29" s="73">
        <v>18</v>
      </c>
      <c r="J29" s="73">
        <v>10</v>
      </c>
      <c r="K29" s="73">
        <v>6</v>
      </c>
      <c r="L29" s="73">
        <v>10</v>
      </c>
      <c r="M29" s="73">
        <v>0</v>
      </c>
      <c r="N29" s="73">
        <v>0</v>
      </c>
      <c r="O29" s="73">
        <v>12</v>
      </c>
      <c r="P29" s="73">
        <v>0</v>
      </c>
      <c r="Q29" s="72">
        <f t="shared" si="6"/>
        <v>176</v>
      </c>
    </row>
    <row r="30" spans="1:17" x14ac:dyDescent="0.3">
      <c r="A30" s="47"/>
      <c r="B30" s="74"/>
      <c r="C30" s="75"/>
      <c r="D30" s="76"/>
      <c r="E30" s="76"/>
      <c r="F30" s="76"/>
      <c r="G30" s="76"/>
      <c r="H30" s="76"/>
      <c r="I30" s="76"/>
      <c r="J30" s="76"/>
      <c r="K30" s="76"/>
      <c r="L30" s="76"/>
      <c r="M30" s="76"/>
      <c r="N30" s="76"/>
      <c r="O30" s="76"/>
      <c r="P30" s="76"/>
      <c r="Q30" s="63"/>
    </row>
    <row r="31" spans="1:17" x14ac:dyDescent="0.3">
      <c r="A31" s="77"/>
      <c r="B31" s="77"/>
      <c r="C31" s="78"/>
      <c r="D31" s="79"/>
      <c r="E31" s="79"/>
      <c r="F31" s="79"/>
      <c r="G31" s="79"/>
      <c r="H31" s="79"/>
      <c r="I31" s="79"/>
      <c r="J31" s="79"/>
      <c r="K31" s="79"/>
      <c r="L31" s="79"/>
      <c r="M31" s="79"/>
      <c r="N31" s="79"/>
      <c r="O31" s="79"/>
      <c r="P31" s="79"/>
      <c r="Q31" s="80"/>
    </row>
    <row r="32" spans="1:17" x14ac:dyDescent="0.3">
      <c r="A32" s="74"/>
      <c r="B32" s="74"/>
      <c r="C32" s="75"/>
      <c r="D32" s="81"/>
      <c r="E32" s="81"/>
      <c r="F32" s="81"/>
      <c r="G32" s="81"/>
      <c r="H32" s="81"/>
      <c r="I32" s="81"/>
      <c r="J32" s="81"/>
      <c r="K32" s="81"/>
      <c r="L32" s="81"/>
      <c r="M32" s="81"/>
      <c r="N32" s="81"/>
      <c r="O32" s="81"/>
      <c r="P32" s="81"/>
      <c r="Q32" s="82"/>
    </row>
    <row r="33" spans="1:17" x14ac:dyDescent="0.3">
      <c r="A33" s="74"/>
      <c r="B33" s="74"/>
      <c r="C33" s="75"/>
      <c r="D33" s="81"/>
      <c r="E33" s="81"/>
      <c r="F33" s="81"/>
      <c r="G33" s="81"/>
      <c r="H33" s="81"/>
      <c r="I33" s="81"/>
      <c r="J33" s="81"/>
      <c r="K33" s="81"/>
      <c r="L33" s="81"/>
      <c r="M33" s="81"/>
      <c r="N33" s="81"/>
      <c r="O33" s="81"/>
      <c r="P33" s="81"/>
      <c r="Q33" s="82"/>
    </row>
    <row r="34" spans="1:17" x14ac:dyDescent="0.3">
      <c r="A34" s="74"/>
      <c r="B34" s="74"/>
      <c r="C34" s="75"/>
      <c r="D34" s="81"/>
      <c r="E34" s="81"/>
      <c r="F34" s="81"/>
      <c r="G34" s="81"/>
      <c r="H34" s="81"/>
      <c r="I34" s="81"/>
      <c r="J34" s="81"/>
      <c r="K34" s="81"/>
      <c r="L34" s="81"/>
      <c r="M34" s="81"/>
      <c r="N34" s="81"/>
      <c r="O34" s="81"/>
      <c r="P34" s="81"/>
      <c r="Q34" s="82"/>
    </row>
    <row r="35" spans="1:17" x14ac:dyDescent="0.3">
      <c r="A35" s="74"/>
      <c r="B35" s="74"/>
      <c r="C35" s="75"/>
      <c r="D35" s="81"/>
      <c r="E35" s="81"/>
      <c r="F35" s="81"/>
      <c r="G35" s="81"/>
      <c r="H35" s="81"/>
      <c r="I35" s="81"/>
      <c r="J35" s="81"/>
      <c r="K35" s="81"/>
      <c r="L35" s="81"/>
      <c r="M35" s="81"/>
      <c r="N35" s="81"/>
      <c r="O35" s="81"/>
      <c r="P35" s="81"/>
      <c r="Q35" s="82"/>
    </row>
    <row r="36" spans="1:17" x14ac:dyDescent="0.3">
      <c r="A36" s="74"/>
      <c r="B36" s="74"/>
      <c r="C36" s="75"/>
      <c r="D36" s="81"/>
      <c r="E36" s="81"/>
      <c r="F36" s="81"/>
      <c r="G36" s="81"/>
      <c r="H36" s="81"/>
      <c r="I36" s="81"/>
      <c r="J36" s="81"/>
      <c r="K36" s="81"/>
      <c r="L36" s="81"/>
      <c r="M36" s="81"/>
      <c r="N36" s="81"/>
      <c r="O36" s="81"/>
      <c r="P36" s="81"/>
      <c r="Q36" s="82"/>
    </row>
    <row r="37" spans="1:17" x14ac:dyDescent="0.3">
      <c r="A37" s="42" t="s">
        <v>112</v>
      </c>
      <c r="B37" s="44" t="s">
        <v>113</v>
      </c>
      <c r="C37" s="83"/>
      <c r="D37" s="45">
        <f>SUM(D39:D44)</f>
        <v>17</v>
      </c>
      <c r="E37" s="45">
        <f t="shared" ref="E37:P37" si="7">SUM(E39:E44)</f>
        <v>134</v>
      </c>
      <c r="F37" s="45">
        <f t="shared" si="7"/>
        <v>123</v>
      </c>
      <c r="G37" s="45">
        <f t="shared" si="7"/>
        <v>105</v>
      </c>
      <c r="H37" s="45">
        <f t="shared" si="7"/>
        <v>114</v>
      </c>
      <c r="I37" s="45">
        <f t="shared" si="7"/>
        <v>144</v>
      </c>
      <c r="J37" s="45">
        <f t="shared" si="7"/>
        <v>96</v>
      </c>
      <c r="K37" s="45">
        <f t="shared" si="7"/>
        <v>83</v>
      </c>
      <c r="L37" s="45">
        <f t="shared" si="7"/>
        <v>70</v>
      </c>
      <c r="M37" s="45">
        <f t="shared" si="7"/>
        <v>59</v>
      </c>
      <c r="N37" s="45">
        <f t="shared" si="7"/>
        <v>45</v>
      </c>
      <c r="O37" s="45">
        <f t="shared" si="7"/>
        <v>50</v>
      </c>
      <c r="P37" s="45">
        <f t="shared" si="7"/>
        <v>49</v>
      </c>
      <c r="Q37" s="46">
        <f t="shared" ref="Q37:Q43" si="8">SUM(D37:P37)</f>
        <v>1089</v>
      </c>
    </row>
    <row r="38" spans="1:17" x14ac:dyDescent="0.3">
      <c r="A38" s="47"/>
      <c r="B38" s="48"/>
      <c r="C38" s="49"/>
      <c r="D38" s="62"/>
      <c r="E38" s="62"/>
      <c r="F38" s="62"/>
      <c r="G38" s="62"/>
      <c r="H38" s="62"/>
      <c r="I38" s="62"/>
      <c r="J38" s="62"/>
      <c r="K38" s="62"/>
      <c r="L38" s="62"/>
      <c r="M38" s="62"/>
      <c r="N38" s="62"/>
      <c r="O38" s="62"/>
      <c r="P38" s="62"/>
      <c r="Q38" s="62"/>
    </row>
    <row r="39" spans="1:17" x14ac:dyDescent="0.3">
      <c r="A39" s="55"/>
      <c r="B39" s="56">
        <v>1</v>
      </c>
      <c r="C39" s="59" t="s">
        <v>106</v>
      </c>
      <c r="D39" s="64">
        <v>0</v>
      </c>
      <c r="E39" s="64">
        <v>15</v>
      </c>
      <c r="F39" s="64">
        <v>18</v>
      </c>
      <c r="G39" s="64">
        <v>25</v>
      </c>
      <c r="H39" s="64">
        <v>15</v>
      </c>
      <c r="I39" s="64">
        <v>15</v>
      </c>
      <c r="J39" s="64">
        <v>0</v>
      </c>
      <c r="K39" s="64">
        <v>10</v>
      </c>
      <c r="L39" s="64">
        <v>10</v>
      </c>
      <c r="M39" s="64">
        <v>0</v>
      </c>
      <c r="N39" s="64">
        <v>0</v>
      </c>
      <c r="O39" s="64">
        <v>0</v>
      </c>
      <c r="P39" s="64">
        <v>5</v>
      </c>
      <c r="Q39" s="84">
        <f t="shared" si="8"/>
        <v>113</v>
      </c>
    </row>
    <row r="40" spans="1:17" x14ac:dyDescent="0.3">
      <c r="A40" s="55"/>
      <c r="B40" s="56">
        <v>2</v>
      </c>
      <c r="C40" s="59" t="s">
        <v>107</v>
      </c>
      <c r="D40" s="64">
        <v>17</v>
      </c>
      <c r="E40" s="64">
        <v>18</v>
      </c>
      <c r="F40" s="64">
        <v>45</v>
      </c>
      <c r="G40" s="64">
        <v>30</v>
      </c>
      <c r="H40" s="64">
        <v>45</v>
      </c>
      <c r="I40" s="64">
        <v>50</v>
      </c>
      <c r="J40" s="64">
        <v>35</v>
      </c>
      <c r="K40" s="64">
        <v>33</v>
      </c>
      <c r="L40" s="64">
        <v>0</v>
      </c>
      <c r="M40" s="64">
        <v>25</v>
      </c>
      <c r="N40" s="64">
        <v>30</v>
      </c>
      <c r="O40" s="64">
        <v>0</v>
      </c>
      <c r="P40" s="66">
        <v>10</v>
      </c>
      <c r="Q40" s="84">
        <f t="shared" si="8"/>
        <v>338</v>
      </c>
    </row>
    <row r="41" spans="1:17" x14ac:dyDescent="0.3">
      <c r="A41" s="55"/>
      <c r="B41" s="56">
        <v>3</v>
      </c>
      <c r="C41" s="59" t="s">
        <v>108</v>
      </c>
      <c r="D41" s="64">
        <v>0</v>
      </c>
      <c r="E41" s="64">
        <v>25</v>
      </c>
      <c r="F41" s="64">
        <v>20</v>
      </c>
      <c r="G41" s="64">
        <v>20</v>
      </c>
      <c r="H41" s="64">
        <v>24</v>
      </c>
      <c r="I41" s="64">
        <v>56</v>
      </c>
      <c r="J41" s="64">
        <v>20</v>
      </c>
      <c r="K41" s="64">
        <v>0</v>
      </c>
      <c r="L41" s="64">
        <v>22</v>
      </c>
      <c r="M41" s="64">
        <v>22</v>
      </c>
      <c r="N41" s="64">
        <v>0</v>
      </c>
      <c r="O41" s="64">
        <v>0</v>
      </c>
      <c r="P41" s="64">
        <v>0</v>
      </c>
      <c r="Q41" s="84">
        <f t="shared" si="8"/>
        <v>209</v>
      </c>
    </row>
    <row r="42" spans="1:17" x14ac:dyDescent="0.3">
      <c r="A42" s="55"/>
      <c r="B42" s="56">
        <v>4</v>
      </c>
      <c r="C42" s="59" t="s">
        <v>109</v>
      </c>
      <c r="D42" s="64">
        <v>0</v>
      </c>
      <c r="E42" s="64">
        <v>0</v>
      </c>
      <c r="F42" s="64">
        <v>10</v>
      </c>
      <c r="G42" s="64">
        <v>8</v>
      </c>
      <c r="H42" s="64">
        <v>0</v>
      </c>
      <c r="I42" s="64">
        <v>0</v>
      </c>
      <c r="J42" s="64">
        <v>10</v>
      </c>
      <c r="K42" s="64">
        <v>14</v>
      </c>
      <c r="L42" s="64">
        <v>16</v>
      </c>
      <c r="M42" s="64">
        <v>12</v>
      </c>
      <c r="N42" s="64">
        <v>5</v>
      </c>
      <c r="O42" s="64">
        <v>10</v>
      </c>
      <c r="P42" s="64">
        <v>4</v>
      </c>
      <c r="Q42" s="85">
        <f t="shared" si="8"/>
        <v>89</v>
      </c>
    </row>
    <row r="43" spans="1:17" x14ac:dyDescent="0.3">
      <c r="A43" s="67"/>
      <c r="B43" s="68">
        <v>5</v>
      </c>
      <c r="C43" s="69" t="s">
        <v>110</v>
      </c>
      <c r="D43" s="70">
        <v>0</v>
      </c>
      <c r="E43" s="70">
        <v>6</v>
      </c>
      <c r="F43" s="70">
        <v>10</v>
      </c>
      <c r="G43" s="70">
        <v>12</v>
      </c>
      <c r="H43" s="70">
        <v>10</v>
      </c>
      <c r="I43" s="70">
        <v>5</v>
      </c>
      <c r="J43" s="70">
        <v>21</v>
      </c>
      <c r="K43" s="70">
        <v>20</v>
      </c>
      <c r="L43" s="70">
        <v>12</v>
      </c>
      <c r="M43" s="71"/>
      <c r="N43" s="70">
        <v>10</v>
      </c>
      <c r="O43" s="70">
        <v>28</v>
      </c>
      <c r="P43" s="70">
        <v>30</v>
      </c>
      <c r="Q43" s="85">
        <f t="shared" si="8"/>
        <v>164</v>
      </c>
    </row>
    <row r="44" spans="1:17" x14ac:dyDescent="0.3">
      <c r="A44" s="67"/>
      <c r="B44" s="56">
        <v>6</v>
      </c>
      <c r="C44" s="59" t="s">
        <v>111</v>
      </c>
      <c r="D44" s="73">
        <v>0</v>
      </c>
      <c r="E44" s="73">
        <v>70</v>
      </c>
      <c r="F44" s="73">
        <v>20</v>
      </c>
      <c r="G44" s="73">
        <v>10</v>
      </c>
      <c r="H44" s="73">
        <v>20</v>
      </c>
      <c r="I44" s="73">
        <v>18</v>
      </c>
      <c r="J44" s="73">
        <v>10</v>
      </c>
      <c r="K44" s="73">
        <v>6</v>
      </c>
      <c r="L44" s="73">
        <v>10</v>
      </c>
      <c r="M44" s="73">
        <v>0</v>
      </c>
      <c r="N44" s="73">
        <v>0</v>
      </c>
      <c r="O44" s="73">
        <v>12</v>
      </c>
      <c r="P44" s="73">
        <v>0</v>
      </c>
      <c r="Q44" s="86">
        <f>SUM(D44:P44)</f>
        <v>176</v>
      </c>
    </row>
    <row r="45" spans="1:17" x14ac:dyDescent="0.3">
      <c r="A45" s="103"/>
      <c r="B45" s="104"/>
      <c r="C45" s="105"/>
      <c r="D45" s="106"/>
      <c r="E45" s="106"/>
      <c r="F45" s="106"/>
      <c r="G45" s="106"/>
      <c r="H45" s="106"/>
      <c r="I45" s="106"/>
      <c r="J45" s="106"/>
      <c r="K45" s="106"/>
      <c r="L45" s="106"/>
      <c r="M45" s="106"/>
      <c r="N45" s="106"/>
      <c r="O45" s="106"/>
      <c r="P45" s="106"/>
      <c r="Q45" s="106"/>
    </row>
    <row r="47" spans="1:17" x14ac:dyDescent="0.3">
      <c r="C47" s="114"/>
      <c r="N47" s="142"/>
      <c r="O47" s="142"/>
      <c r="P47" s="142"/>
    </row>
    <row r="48" spans="1:17" x14ac:dyDescent="0.3">
      <c r="C48" s="128"/>
      <c r="N48" s="142"/>
      <c r="O48" s="142"/>
      <c r="P48" s="142"/>
    </row>
    <row r="49" spans="14:16" x14ac:dyDescent="0.3">
      <c r="N49" s="18"/>
      <c r="O49" s="18"/>
      <c r="P49" s="18"/>
    </row>
    <row r="50" spans="14:16" x14ac:dyDescent="0.3">
      <c r="N50" s="18"/>
      <c r="O50" s="18"/>
      <c r="P50" s="18"/>
    </row>
    <row r="51" spans="14:16" x14ac:dyDescent="0.3">
      <c r="N51" s="18"/>
      <c r="O51" s="18"/>
      <c r="P51" s="18"/>
    </row>
    <row r="52" spans="14:16" x14ac:dyDescent="0.3">
      <c r="N52" s="143"/>
      <c r="O52" s="143"/>
      <c r="P52" s="143"/>
    </row>
    <row r="53" spans="14:16" x14ac:dyDescent="0.3">
      <c r="N53" s="142"/>
      <c r="O53" s="142"/>
      <c r="P53" s="142"/>
    </row>
    <row r="54" spans="14:16" x14ac:dyDescent="0.3">
      <c r="N54" s="142"/>
      <c r="O54" s="142"/>
      <c r="P54" s="142"/>
    </row>
  </sheetData>
  <mergeCells count="12">
    <mergeCell ref="N54:P54"/>
    <mergeCell ref="A1:Q1"/>
    <mergeCell ref="A2:Q2"/>
    <mergeCell ref="A4:A5"/>
    <mergeCell ref="B4:C5"/>
    <mergeCell ref="D4:P4"/>
    <mergeCell ref="Q4:Q5"/>
    <mergeCell ref="B6:C6"/>
    <mergeCell ref="N47:P47"/>
    <mergeCell ref="N48:P48"/>
    <mergeCell ref="N52:P52"/>
    <mergeCell ref="N53:P53"/>
  </mergeCells>
  <pageMargins left="0.7" right="0.7" top="0.75" bottom="0.75" header="0.3" footer="0.3"/>
  <pageSetup paperSize="10000" scale="88" fitToHeight="0" orientation="landscape" horizontalDpi="0" verticalDpi="0" r:id="rId1"/>
  <rowBreaks count="1" manualBreakCount="1">
    <brk id="35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028CED-E364-4687-AF73-B674BAFC3B77}">
  <sheetPr>
    <pageSetUpPr fitToPage="1"/>
  </sheetPr>
  <dimension ref="A1:AH56"/>
  <sheetViews>
    <sheetView zoomScale="60" zoomScaleNormal="60" zoomScaleSheetLayoutView="96" workbookViewId="0">
      <selection activeCell="D5" sqref="D5:P5"/>
    </sheetView>
  </sheetViews>
  <sheetFormatPr defaultRowHeight="14.4" x14ac:dyDescent="0.3"/>
  <cols>
    <col min="3" max="3" width="26.5546875" bestFit="1" customWidth="1"/>
    <col min="9" max="9" width="10" customWidth="1"/>
    <col min="19" max="19" width="8.88671875" style="109"/>
    <col min="20" max="23" width="8.88671875" style="114"/>
    <col min="24" max="24" width="9.5546875" style="114" bestFit="1" customWidth="1"/>
    <col min="25" max="31" width="8.88671875" style="114"/>
    <col min="32" max="32" width="9.5546875" style="114" bestFit="1" customWidth="1"/>
    <col min="33" max="33" width="8.88671875" style="109"/>
    <col min="34" max="34" width="9.5546875" bestFit="1" customWidth="1"/>
  </cols>
  <sheetData>
    <row r="1" spans="1:34" x14ac:dyDescent="0.3">
      <c r="A1" s="153" t="s">
        <v>131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  <c r="Q1" s="153"/>
    </row>
    <row r="2" spans="1:34" x14ac:dyDescent="0.3">
      <c r="A2" s="153" t="s">
        <v>134</v>
      </c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  <c r="P2" s="153"/>
      <c r="Q2" s="153"/>
    </row>
    <row r="3" spans="1:34" x14ac:dyDescent="0.3">
      <c r="A3" s="35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</row>
    <row r="4" spans="1:34" x14ac:dyDescent="0.3">
      <c r="A4" s="154" t="s">
        <v>18</v>
      </c>
      <c r="B4" s="156" t="s">
        <v>92</v>
      </c>
      <c r="C4" s="157"/>
      <c r="D4" s="154" t="s">
        <v>93</v>
      </c>
      <c r="E4" s="154"/>
      <c r="F4" s="154"/>
      <c r="G4" s="154"/>
      <c r="H4" s="154"/>
      <c r="I4" s="154"/>
      <c r="J4" s="154"/>
      <c r="K4" s="154"/>
      <c r="L4" s="154"/>
      <c r="M4" s="154"/>
      <c r="N4" s="154"/>
      <c r="O4" s="154"/>
      <c r="P4" s="154"/>
      <c r="Q4" s="154" t="s">
        <v>3</v>
      </c>
    </row>
    <row r="5" spans="1:34" ht="60" x14ac:dyDescent="0.3">
      <c r="A5" s="155"/>
      <c r="B5" s="158"/>
      <c r="C5" s="159"/>
      <c r="D5" s="36" t="s">
        <v>141</v>
      </c>
      <c r="E5" s="36" t="s">
        <v>147</v>
      </c>
      <c r="F5" s="36" t="s">
        <v>148</v>
      </c>
      <c r="G5" s="164" t="s">
        <v>149</v>
      </c>
      <c r="H5" s="36" t="s">
        <v>142</v>
      </c>
      <c r="I5" s="164" t="s">
        <v>150</v>
      </c>
      <c r="J5" s="164" t="s">
        <v>151</v>
      </c>
      <c r="K5" s="36" t="s">
        <v>152</v>
      </c>
      <c r="L5" s="36" t="s">
        <v>153</v>
      </c>
      <c r="M5" s="36" t="s">
        <v>154</v>
      </c>
      <c r="N5" s="164" t="s">
        <v>155</v>
      </c>
      <c r="O5" s="36" t="s">
        <v>156</v>
      </c>
      <c r="P5" s="36" t="s">
        <v>157</v>
      </c>
      <c r="Q5" s="155"/>
    </row>
    <row r="6" spans="1:34" x14ac:dyDescent="0.3">
      <c r="A6" s="37">
        <v>1</v>
      </c>
      <c r="B6" s="160">
        <v>2</v>
      </c>
      <c r="C6" s="161"/>
      <c r="D6" s="37">
        <v>3</v>
      </c>
      <c r="E6" s="38">
        <v>4</v>
      </c>
      <c r="F6" s="37">
        <v>5</v>
      </c>
      <c r="G6" s="37">
        <v>6</v>
      </c>
      <c r="H6" s="37">
        <v>7</v>
      </c>
      <c r="I6" s="37">
        <v>8</v>
      </c>
      <c r="J6" s="37">
        <v>9</v>
      </c>
      <c r="K6" s="37">
        <v>10</v>
      </c>
      <c r="L6" s="37">
        <v>11</v>
      </c>
      <c r="M6" s="37">
        <v>12</v>
      </c>
      <c r="N6" s="37">
        <v>13</v>
      </c>
      <c r="O6" s="37">
        <v>14</v>
      </c>
      <c r="P6" s="37">
        <v>15</v>
      </c>
      <c r="Q6" s="37">
        <v>16</v>
      </c>
    </row>
    <row r="7" spans="1:34" x14ac:dyDescent="0.3">
      <c r="A7" s="42"/>
      <c r="B7" s="43" t="s">
        <v>129</v>
      </c>
      <c r="C7" s="44"/>
      <c r="D7" s="87">
        <f>SUM(D8:D22)</f>
        <v>34.439567640000007</v>
      </c>
      <c r="E7" s="87">
        <f t="shared" ref="E7:O7" si="0">SUM(E8:E22)</f>
        <v>71.919235079999993</v>
      </c>
      <c r="F7" s="87">
        <f t="shared" si="0"/>
        <v>69.148957920000001</v>
      </c>
      <c r="G7" s="87">
        <f t="shared" si="0"/>
        <v>111.08728608</v>
      </c>
      <c r="H7" s="87">
        <f t="shared" si="0"/>
        <v>79.183737300000004</v>
      </c>
      <c r="I7" s="87">
        <f t="shared" si="0"/>
        <v>87.229414680000005</v>
      </c>
      <c r="J7" s="87">
        <f t="shared" si="0"/>
        <v>84.067185179999996</v>
      </c>
      <c r="K7" s="87">
        <f t="shared" si="0"/>
        <v>83.344715100000016</v>
      </c>
      <c r="L7" s="87">
        <f t="shared" si="0"/>
        <v>76.161904679999992</v>
      </c>
      <c r="M7" s="87">
        <f t="shared" si="0"/>
        <v>46.322542140000003</v>
      </c>
      <c r="N7" s="87">
        <f t="shared" si="0"/>
        <v>61.794038819999997</v>
      </c>
      <c r="O7" s="87">
        <f t="shared" si="0"/>
        <v>51.740737260000003</v>
      </c>
      <c r="P7" s="87">
        <f>SUM(P8:P22)</f>
        <v>52.981116419999999</v>
      </c>
      <c r="Q7" s="111">
        <f>SUM(Q8:Q22)</f>
        <v>909.42043829999989</v>
      </c>
      <c r="R7" s="123"/>
      <c r="S7" s="124"/>
      <c r="U7" s="115"/>
      <c r="V7" s="115"/>
      <c r="W7" s="115"/>
      <c r="X7" s="115"/>
      <c r="Y7" s="115"/>
      <c r="Z7" s="115"/>
      <c r="AA7" s="115"/>
      <c r="AB7" s="115"/>
      <c r="AC7" s="115"/>
      <c r="AD7" s="115"/>
      <c r="AE7" s="115"/>
      <c r="AF7" s="115"/>
      <c r="AG7" s="115"/>
      <c r="AH7" s="115"/>
    </row>
    <row r="8" spans="1:34" x14ac:dyDescent="0.3">
      <c r="A8" s="88"/>
      <c r="B8" s="89">
        <v>1</v>
      </c>
      <c r="C8" s="90" t="s">
        <v>114</v>
      </c>
      <c r="D8" s="91">
        <v>0</v>
      </c>
      <c r="E8" s="91">
        <v>0</v>
      </c>
      <c r="F8" s="91">
        <v>0</v>
      </c>
      <c r="G8" s="91">
        <v>3.5373946799999998</v>
      </c>
      <c r="H8" s="91">
        <v>0</v>
      </c>
      <c r="I8" s="91">
        <v>0</v>
      </c>
      <c r="J8" s="91">
        <v>0</v>
      </c>
      <c r="K8" s="91">
        <v>2.8091075399999998</v>
      </c>
      <c r="L8" s="91">
        <v>3.1212305999999996</v>
      </c>
      <c r="M8" s="91">
        <v>2.6010255000000004</v>
      </c>
      <c r="N8" s="91">
        <v>3.1212305999999996</v>
      </c>
      <c r="O8" s="91">
        <v>2.9131485599999998</v>
      </c>
      <c r="P8" s="91">
        <v>2.0808204000000003</v>
      </c>
      <c r="Q8" s="112">
        <v>20.183957879999998</v>
      </c>
      <c r="R8" s="123"/>
      <c r="S8" s="113"/>
      <c r="T8" s="115"/>
      <c r="U8" s="115"/>
      <c r="V8" s="115"/>
      <c r="W8" s="115"/>
      <c r="X8" s="115"/>
      <c r="Y8" s="115"/>
      <c r="Z8" s="115"/>
      <c r="AA8" s="115"/>
      <c r="AB8" s="115"/>
      <c r="AC8" s="115"/>
      <c r="AD8" s="115"/>
      <c r="AE8" s="115"/>
      <c r="AF8" s="115"/>
      <c r="AG8" s="115"/>
      <c r="AH8" s="127"/>
    </row>
    <row r="9" spans="1:34" x14ac:dyDescent="0.3">
      <c r="A9" s="92"/>
      <c r="B9" s="93">
        <v>2</v>
      </c>
      <c r="C9" s="94" t="s">
        <v>115</v>
      </c>
      <c r="D9" s="95">
        <v>16.646563200000003</v>
      </c>
      <c r="E9" s="95">
        <v>17.679013319999999</v>
      </c>
      <c r="F9" s="95">
        <v>17.470931280000002</v>
      </c>
      <c r="G9" s="95">
        <v>0</v>
      </c>
      <c r="H9" s="95">
        <v>22.572921300000001</v>
      </c>
      <c r="I9" s="95">
        <v>25.967444580000002</v>
      </c>
      <c r="J9" s="95">
        <v>24.137516639999998</v>
      </c>
      <c r="K9" s="95">
        <v>7.0747893599999996</v>
      </c>
      <c r="L9" s="95">
        <v>6.9707483400000001</v>
      </c>
      <c r="M9" s="95">
        <v>0</v>
      </c>
      <c r="N9" s="95">
        <v>0</v>
      </c>
      <c r="O9" s="95">
        <v>10.199999999999999</v>
      </c>
      <c r="P9" s="95">
        <v>20.399999999999999</v>
      </c>
      <c r="Q9" s="96">
        <v>169.11992802</v>
      </c>
      <c r="R9" s="123"/>
      <c r="S9" s="113"/>
      <c r="T9" s="115"/>
      <c r="U9" s="115"/>
      <c r="V9" s="115"/>
      <c r="W9" s="115"/>
      <c r="X9" s="115"/>
      <c r="Y9" s="115"/>
      <c r="Z9" s="115"/>
      <c r="AA9" s="115"/>
      <c r="AB9" s="115"/>
      <c r="AC9" s="115"/>
      <c r="AD9" s="115"/>
      <c r="AE9" s="115"/>
      <c r="AF9" s="115"/>
      <c r="AG9" s="115"/>
      <c r="AH9" s="127"/>
    </row>
    <row r="10" spans="1:34" x14ac:dyDescent="0.3">
      <c r="A10" s="92"/>
      <c r="B10" s="93">
        <v>3</v>
      </c>
      <c r="C10" s="94" t="s">
        <v>116</v>
      </c>
      <c r="D10" s="95">
        <v>5.0999999999999996</v>
      </c>
      <c r="E10" s="95">
        <v>3.06</v>
      </c>
      <c r="F10" s="95">
        <v>0</v>
      </c>
      <c r="G10" s="95">
        <v>18.303259440000001</v>
      </c>
      <c r="H10" s="95">
        <v>0</v>
      </c>
      <c r="I10" s="95">
        <v>0</v>
      </c>
      <c r="J10" s="95">
        <v>5.0999999999999996</v>
      </c>
      <c r="K10" s="95">
        <v>10.091978939999999</v>
      </c>
      <c r="L10" s="95">
        <v>10.404102000000002</v>
      </c>
      <c r="M10" s="95">
        <v>7.2012306000000006</v>
      </c>
      <c r="N10" s="95">
        <v>6.8340000000000005</v>
      </c>
      <c r="O10" s="95">
        <v>3.1212305999999996</v>
      </c>
      <c r="P10" s="95">
        <v>3.6414356999999997</v>
      </c>
      <c r="Q10" s="96">
        <v>72.857237280000007</v>
      </c>
      <c r="R10" s="123"/>
      <c r="S10" s="113"/>
      <c r="T10" s="115"/>
      <c r="U10" s="115"/>
      <c r="V10" s="115"/>
      <c r="W10" s="115"/>
      <c r="X10" s="115"/>
      <c r="Y10" s="115"/>
      <c r="Z10" s="115"/>
      <c r="AA10" s="115"/>
      <c r="AB10" s="115"/>
      <c r="AC10" s="115"/>
      <c r="AD10" s="115"/>
      <c r="AE10" s="115"/>
      <c r="AF10" s="115"/>
      <c r="AG10" s="115"/>
      <c r="AH10" s="127"/>
    </row>
    <row r="11" spans="1:34" x14ac:dyDescent="0.3">
      <c r="A11" s="92"/>
      <c r="B11" s="93">
        <v>4</v>
      </c>
      <c r="C11" s="94" t="s">
        <v>132</v>
      </c>
      <c r="D11" s="95">
        <v>4.1616408000000007</v>
      </c>
      <c r="E11" s="95">
        <v>15.4941519</v>
      </c>
      <c r="F11" s="95">
        <v>19.659772740000001</v>
      </c>
      <c r="G11" s="95">
        <v>0</v>
      </c>
      <c r="H11" s="95">
        <v>19.551751679999999</v>
      </c>
      <c r="I11" s="95">
        <v>23.144126400000001</v>
      </c>
      <c r="J11" s="95">
        <v>23.72339358</v>
      </c>
      <c r="K11" s="95">
        <v>20.399999999999999</v>
      </c>
      <c r="L11" s="95">
        <v>5.0999999999999996</v>
      </c>
      <c r="M11" s="95">
        <v>0</v>
      </c>
      <c r="N11" s="95">
        <v>10.199999999999999</v>
      </c>
      <c r="O11" s="95">
        <v>15.3</v>
      </c>
      <c r="P11" s="95">
        <v>0</v>
      </c>
      <c r="Q11" s="96">
        <v>156.73483709999999</v>
      </c>
      <c r="R11" s="123"/>
      <c r="S11" s="113"/>
      <c r="T11" s="115"/>
      <c r="U11" s="115"/>
      <c r="V11" s="115"/>
      <c r="W11" s="115"/>
      <c r="X11" s="115"/>
      <c r="Y11" s="115"/>
      <c r="Z11" s="115"/>
      <c r="AA11" s="115"/>
      <c r="AB11" s="115"/>
      <c r="AC11" s="115"/>
      <c r="AD11" s="115"/>
      <c r="AE11" s="115"/>
      <c r="AF11" s="115"/>
      <c r="AG11" s="115"/>
      <c r="AH11" s="127"/>
    </row>
    <row r="12" spans="1:34" x14ac:dyDescent="0.3">
      <c r="A12" s="92"/>
      <c r="B12" s="93">
        <v>5</v>
      </c>
      <c r="C12" s="94" t="s">
        <v>117</v>
      </c>
      <c r="D12" s="95">
        <v>0</v>
      </c>
      <c r="E12" s="95">
        <v>0</v>
      </c>
      <c r="F12" s="95">
        <v>0</v>
      </c>
      <c r="G12" s="95">
        <v>12.484922399999999</v>
      </c>
      <c r="H12" s="95">
        <v>0</v>
      </c>
      <c r="I12" s="95">
        <v>0</v>
      </c>
      <c r="J12" s="95">
        <v>0</v>
      </c>
      <c r="K12" s="95">
        <v>10.612184040000001</v>
      </c>
      <c r="L12" s="95">
        <v>13.733414639999999</v>
      </c>
      <c r="M12" s="95">
        <v>7.8030765000000004</v>
      </c>
      <c r="N12" s="95">
        <v>25.386008879999999</v>
      </c>
      <c r="O12" s="95">
        <v>4.1616408000000007</v>
      </c>
      <c r="P12" s="95">
        <v>2.6010255000000004</v>
      </c>
      <c r="Q12" s="96">
        <v>76.782272760000012</v>
      </c>
      <c r="R12" s="123"/>
      <c r="S12" s="113"/>
      <c r="T12" s="115"/>
      <c r="U12" s="115"/>
      <c r="V12" s="115"/>
      <c r="W12" s="115"/>
      <c r="X12" s="115"/>
      <c r="Y12" s="115"/>
      <c r="Z12" s="115"/>
      <c r="AA12" s="115"/>
      <c r="AB12" s="115"/>
      <c r="AC12" s="115"/>
      <c r="AD12" s="115"/>
      <c r="AE12" s="115"/>
      <c r="AF12" s="115"/>
      <c r="AG12" s="115"/>
      <c r="AH12" s="127"/>
    </row>
    <row r="13" spans="1:34" x14ac:dyDescent="0.3">
      <c r="A13" s="92"/>
      <c r="B13" s="93">
        <v>6</v>
      </c>
      <c r="C13" s="94" t="s">
        <v>118</v>
      </c>
      <c r="D13" s="95">
        <v>0</v>
      </c>
      <c r="E13" s="95">
        <v>0</v>
      </c>
      <c r="F13" s="95">
        <v>0</v>
      </c>
      <c r="G13" s="95">
        <v>3.9535587599999999</v>
      </c>
      <c r="H13" s="95">
        <v>0</v>
      </c>
      <c r="I13" s="95">
        <v>0</v>
      </c>
      <c r="J13" s="95">
        <v>0</v>
      </c>
      <c r="K13" s="95">
        <v>3.9535587599999999</v>
      </c>
      <c r="L13" s="95">
        <v>3.1212305999999996</v>
      </c>
      <c r="M13" s="95">
        <v>2.9131485599999998</v>
      </c>
      <c r="N13" s="95">
        <v>3.8495177400000005</v>
      </c>
      <c r="O13" s="95">
        <v>3.6414356999999997</v>
      </c>
      <c r="P13" s="95">
        <v>3.1212305999999996</v>
      </c>
      <c r="Q13" s="96">
        <v>24.553680719999999</v>
      </c>
      <c r="R13" s="123"/>
      <c r="S13" s="113"/>
      <c r="T13" s="115"/>
      <c r="U13" s="115"/>
      <c r="V13" s="115"/>
      <c r="W13" s="115"/>
      <c r="X13" s="115"/>
      <c r="Y13" s="115"/>
      <c r="Z13" s="115"/>
      <c r="AA13" s="115"/>
      <c r="AB13" s="115"/>
      <c r="AC13" s="115"/>
      <c r="AD13" s="115"/>
      <c r="AE13" s="115"/>
      <c r="AF13" s="115"/>
      <c r="AG13" s="115"/>
      <c r="AH13" s="127"/>
    </row>
    <row r="14" spans="1:34" x14ac:dyDescent="0.3">
      <c r="A14" s="92"/>
      <c r="B14" s="93">
        <v>7</v>
      </c>
      <c r="C14" s="94" t="s">
        <v>119</v>
      </c>
      <c r="D14" s="95">
        <v>0</v>
      </c>
      <c r="E14" s="95">
        <v>0</v>
      </c>
      <c r="F14" s="95">
        <v>0</v>
      </c>
      <c r="G14" s="95">
        <v>0</v>
      </c>
      <c r="H14" s="95">
        <v>0</v>
      </c>
      <c r="I14" s="95">
        <v>0</v>
      </c>
      <c r="J14" s="95">
        <v>0</v>
      </c>
      <c r="K14" s="95">
        <v>3.1212305999999996</v>
      </c>
      <c r="L14" s="95">
        <v>2.3929434599999997</v>
      </c>
      <c r="M14" s="95">
        <v>3.6414356999999997</v>
      </c>
      <c r="N14" s="95">
        <v>3.1212305999999996</v>
      </c>
      <c r="O14" s="95">
        <v>4.1616408000000007</v>
      </c>
      <c r="P14" s="95">
        <v>3.1212305999999996</v>
      </c>
      <c r="Q14" s="96">
        <v>19.559711759999999</v>
      </c>
      <c r="R14" s="123"/>
      <c r="S14" s="113"/>
      <c r="T14" s="115"/>
      <c r="U14" s="115"/>
      <c r="V14" s="115"/>
      <c r="W14" s="115"/>
      <c r="X14" s="115"/>
      <c r="Y14" s="115"/>
      <c r="Z14" s="115"/>
      <c r="AA14" s="115"/>
      <c r="AB14" s="115"/>
      <c r="AC14" s="115"/>
      <c r="AD14" s="115"/>
      <c r="AE14" s="115"/>
      <c r="AF14" s="115"/>
      <c r="AG14" s="115"/>
      <c r="AH14" s="127"/>
    </row>
    <row r="15" spans="1:34" x14ac:dyDescent="0.3">
      <c r="A15" s="92"/>
      <c r="B15" s="93">
        <v>8</v>
      </c>
      <c r="C15" s="97" t="s">
        <v>120</v>
      </c>
      <c r="D15" s="95">
        <v>0</v>
      </c>
      <c r="E15" s="95">
        <v>0</v>
      </c>
      <c r="F15" s="95">
        <v>0</v>
      </c>
      <c r="G15" s="95">
        <v>0</v>
      </c>
      <c r="H15" s="95">
        <v>0</v>
      </c>
      <c r="I15" s="95">
        <v>0</v>
      </c>
      <c r="J15" s="95">
        <v>0</v>
      </c>
      <c r="K15" s="95">
        <v>0</v>
      </c>
      <c r="L15" s="95">
        <v>0</v>
      </c>
      <c r="M15" s="95">
        <v>0</v>
      </c>
      <c r="N15" s="95">
        <v>0</v>
      </c>
      <c r="O15" s="95">
        <v>0</v>
      </c>
      <c r="P15" s="95">
        <v>2.3929434599999997</v>
      </c>
      <c r="Q15" s="96">
        <v>2.3929434599999997</v>
      </c>
      <c r="R15" s="123"/>
      <c r="S15" s="113"/>
      <c r="T15" s="115"/>
      <c r="U15" s="115"/>
      <c r="V15" s="115"/>
      <c r="W15" s="115"/>
      <c r="X15" s="115"/>
      <c r="Y15" s="115"/>
      <c r="Z15" s="115"/>
      <c r="AA15" s="115"/>
      <c r="AB15" s="115"/>
      <c r="AC15" s="115"/>
      <c r="AD15" s="115"/>
      <c r="AE15" s="115"/>
      <c r="AF15" s="115"/>
      <c r="AG15" s="115"/>
      <c r="AH15" s="127"/>
    </row>
    <row r="16" spans="1:34" x14ac:dyDescent="0.3">
      <c r="A16" s="92"/>
      <c r="B16" s="93">
        <v>9</v>
      </c>
      <c r="C16" s="94" t="s">
        <v>121</v>
      </c>
      <c r="D16" s="95">
        <v>0</v>
      </c>
      <c r="E16" s="95">
        <v>0</v>
      </c>
      <c r="F16" s="95">
        <v>0</v>
      </c>
      <c r="G16" s="95">
        <v>4.3697228400000006</v>
      </c>
      <c r="H16" s="95">
        <v>0</v>
      </c>
      <c r="I16" s="95">
        <v>0</v>
      </c>
      <c r="J16" s="95">
        <v>0</v>
      </c>
      <c r="K16" s="95">
        <v>4.3697228400000006</v>
      </c>
      <c r="L16" s="95">
        <v>3.3293126400000004</v>
      </c>
      <c r="M16" s="95">
        <v>0</v>
      </c>
      <c r="N16" s="95">
        <v>0</v>
      </c>
      <c r="O16" s="95">
        <v>0</v>
      </c>
      <c r="P16" s="95">
        <v>3.5373946799999998</v>
      </c>
      <c r="Q16" s="96">
        <v>15.606153000000001</v>
      </c>
      <c r="R16" s="123"/>
      <c r="S16" s="113"/>
      <c r="T16" s="115"/>
      <c r="U16" s="115"/>
      <c r="V16" s="115"/>
      <c r="W16" s="115"/>
      <c r="X16" s="115"/>
      <c r="Y16" s="115"/>
      <c r="Z16" s="115"/>
      <c r="AA16" s="115"/>
      <c r="AB16" s="115"/>
      <c r="AC16" s="115"/>
      <c r="AD16" s="115"/>
      <c r="AE16" s="115"/>
      <c r="AF16" s="115"/>
      <c r="AG16" s="115"/>
      <c r="AH16" s="127"/>
    </row>
    <row r="17" spans="1:34" x14ac:dyDescent="0.3">
      <c r="A17" s="92"/>
      <c r="B17" s="93">
        <v>10</v>
      </c>
      <c r="C17" s="94" t="s">
        <v>122</v>
      </c>
      <c r="D17" s="95">
        <v>8.5313636400000004</v>
      </c>
      <c r="E17" s="95">
        <v>14.773824839999998</v>
      </c>
      <c r="F17" s="95">
        <v>17.285249459999999</v>
      </c>
      <c r="G17" s="95">
        <v>6.0343791599999994</v>
      </c>
      <c r="H17" s="95">
        <v>18.931485599999998</v>
      </c>
      <c r="I17" s="95">
        <v>19.451690699999997</v>
      </c>
      <c r="J17" s="95">
        <v>15.708204</v>
      </c>
      <c r="K17" s="95">
        <v>2.1848614200000003</v>
      </c>
      <c r="L17" s="95">
        <v>3.1212305999999996</v>
      </c>
      <c r="M17" s="95">
        <v>0</v>
      </c>
      <c r="N17" s="95">
        <v>0</v>
      </c>
      <c r="O17" s="95">
        <v>0</v>
      </c>
      <c r="P17" s="95">
        <v>0</v>
      </c>
      <c r="Q17" s="96">
        <v>106.02228942000001</v>
      </c>
      <c r="R17" s="123"/>
      <c r="S17" s="113"/>
      <c r="T17" s="115"/>
      <c r="U17" s="115"/>
      <c r="V17" s="115"/>
      <c r="W17" s="115"/>
      <c r="X17" s="115"/>
      <c r="Y17" s="115"/>
      <c r="Z17" s="115"/>
      <c r="AA17" s="115"/>
      <c r="AB17" s="115"/>
      <c r="AC17" s="115"/>
      <c r="AD17" s="115"/>
      <c r="AE17" s="115"/>
      <c r="AF17" s="115"/>
      <c r="AG17" s="115"/>
      <c r="AH17" s="127"/>
    </row>
    <row r="18" spans="1:34" x14ac:dyDescent="0.3">
      <c r="A18" s="92"/>
      <c r="B18" s="93">
        <v>11</v>
      </c>
      <c r="C18" s="94" t="s">
        <v>123</v>
      </c>
      <c r="D18" s="96">
        <v>0</v>
      </c>
      <c r="E18" s="96">
        <v>0</v>
      </c>
      <c r="F18" s="96">
        <v>0</v>
      </c>
      <c r="G18" s="96">
        <v>3.1212305999999996</v>
      </c>
      <c r="H18" s="96">
        <v>0</v>
      </c>
      <c r="I18" s="96">
        <v>0</v>
      </c>
      <c r="J18" s="96">
        <v>0</v>
      </c>
      <c r="K18" s="96">
        <v>0</v>
      </c>
      <c r="L18" s="96">
        <v>3.9535587599999999</v>
      </c>
      <c r="M18" s="96">
        <v>2.9131485599999998</v>
      </c>
      <c r="N18" s="96">
        <v>2.2889024400000002</v>
      </c>
      <c r="O18" s="96">
        <v>0</v>
      </c>
      <c r="P18" s="96">
        <v>3.5373946799999998</v>
      </c>
      <c r="Q18" s="96">
        <v>15.814235040000002</v>
      </c>
      <c r="R18" s="123"/>
      <c r="S18" s="113"/>
      <c r="T18" s="115"/>
      <c r="U18" s="115"/>
      <c r="V18" s="115"/>
      <c r="W18" s="115"/>
      <c r="X18" s="115"/>
      <c r="Y18" s="115"/>
      <c r="Z18" s="115"/>
      <c r="AA18" s="115"/>
      <c r="AB18" s="115"/>
      <c r="AC18" s="115"/>
      <c r="AD18" s="115"/>
      <c r="AE18" s="115"/>
      <c r="AF18" s="115"/>
      <c r="AG18" s="115"/>
      <c r="AH18" s="127"/>
    </row>
    <row r="19" spans="1:34" x14ac:dyDescent="0.3">
      <c r="A19" s="92"/>
      <c r="B19" s="93">
        <v>12</v>
      </c>
      <c r="C19" s="94" t="s">
        <v>124</v>
      </c>
      <c r="D19" s="98">
        <v>0</v>
      </c>
      <c r="E19" s="98">
        <v>0</v>
      </c>
      <c r="F19" s="98">
        <v>0</v>
      </c>
      <c r="G19" s="98">
        <v>24.531280499999998</v>
      </c>
      <c r="H19" s="98">
        <v>0</v>
      </c>
      <c r="I19" s="98">
        <v>0</v>
      </c>
      <c r="J19" s="98">
        <v>0</v>
      </c>
      <c r="K19" s="98">
        <v>0</v>
      </c>
      <c r="L19" s="98">
        <v>0</v>
      </c>
      <c r="M19" s="98">
        <v>0</v>
      </c>
      <c r="N19" s="98">
        <v>0</v>
      </c>
      <c r="O19" s="98">
        <v>0</v>
      </c>
      <c r="P19" s="98">
        <v>0</v>
      </c>
      <c r="Q19" s="96">
        <v>24.531280499999998</v>
      </c>
      <c r="R19" s="123"/>
      <c r="S19" s="113"/>
      <c r="T19" s="115"/>
      <c r="U19" s="115"/>
      <c r="V19" s="115"/>
      <c r="W19" s="115"/>
      <c r="X19" s="115"/>
      <c r="Y19" s="115"/>
      <c r="Z19" s="115"/>
      <c r="AA19" s="115"/>
      <c r="AB19" s="115"/>
      <c r="AC19" s="115"/>
      <c r="AD19" s="115"/>
      <c r="AE19" s="115"/>
      <c r="AF19" s="115"/>
      <c r="AG19" s="115"/>
      <c r="AH19" s="127"/>
    </row>
    <row r="20" spans="1:34" x14ac:dyDescent="0.3">
      <c r="A20" s="92"/>
      <c r="B20" s="93">
        <v>13</v>
      </c>
      <c r="C20" s="97" t="s">
        <v>125</v>
      </c>
      <c r="D20" s="98">
        <v>0</v>
      </c>
      <c r="E20" s="98">
        <v>0</v>
      </c>
      <c r="F20" s="98">
        <v>0</v>
      </c>
      <c r="G20" s="98">
        <v>14.045537700000001</v>
      </c>
      <c r="H20" s="98">
        <v>0</v>
      </c>
      <c r="I20" s="98">
        <v>0</v>
      </c>
      <c r="J20" s="98">
        <v>0</v>
      </c>
      <c r="K20" s="98">
        <v>8.3232816000000014</v>
      </c>
      <c r="L20" s="98">
        <v>5.4101330400000007</v>
      </c>
      <c r="M20" s="98">
        <v>3.7454767200000001</v>
      </c>
      <c r="N20" s="98">
        <v>2.9131485599999998</v>
      </c>
      <c r="O20" s="98">
        <v>4.1616408000000007</v>
      </c>
      <c r="P20" s="98">
        <v>4.1616408000000007</v>
      </c>
      <c r="Q20" s="96">
        <v>42.76085922</v>
      </c>
      <c r="R20" s="123"/>
      <c r="S20" s="113"/>
      <c r="T20" s="115"/>
      <c r="U20" s="115"/>
      <c r="V20" s="115"/>
      <c r="W20" s="115"/>
      <c r="X20" s="115"/>
      <c r="Y20" s="115"/>
      <c r="Z20" s="115"/>
      <c r="AA20" s="115"/>
      <c r="AB20" s="115"/>
      <c r="AC20" s="115"/>
      <c r="AD20" s="115"/>
      <c r="AE20" s="115"/>
      <c r="AF20" s="115"/>
      <c r="AG20" s="115"/>
      <c r="AH20" s="127"/>
    </row>
    <row r="21" spans="1:34" x14ac:dyDescent="0.3">
      <c r="A21" s="92"/>
      <c r="B21" s="93">
        <v>14</v>
      </c>
      <c r="C21" s="97" t="s">
        <v>126</v>
      </c>
      <c r="D21" s="98">
        <v>0</v>
      </c>
      <c r="E21" s="98">
        <v>0</v>
      </c>
      <c r="F21" s="98">
        <v>0</v>
      </c>
      <c r="G21" s="98">
        <v>4.08</v>
      </c>
      <c r="H21" s="98">
        <v>4.08</v>
      </c>
      <c r="I21" s="98">
        <v>2.04</v>
      </c>
      <c r="J21" s="98">
        <v>0</v>
      </c>
      <c r="K21" s="98">
        <v>4.2839999999999998</v>
      </c>
      <c r="L21" s="98">
        <v>3.2640000000000002</v>
      </c>
      <c r="M21" s="98">
        <v>3.2640000000000002</v>
      </c>
      <c r="N21" s="98">
        <v>4.08</v>
      </c>
      <c r="O21" s="98">
        <v>4.08</v>
      </c>
      <c r="P21" s="98">
        <v>4.3860000000000001</v>
      </c>
      <c r="Q21" s="96">
        <v>33.558</v>
      </c>
      <c r="R21" s="123"/>
      <c r="S21" s="113"/>
      <c r="T21" s="115"/>
      <c r="U21" s="115"/>
      <c r="V21" s="115"/>
      <c r="W21" s="115"/>
      <c r="X21" s="115"/>
      <c r="Y21" s="115"/>
      <c r="Z21" s="115"/>
      <c r="AA21" s="115"/>
      <c r="AB21" s="115"/>
      <c r="AC21" s="115"/>
      <c r="AD21" s="115"/>
      <c r="AE21" s="115"/>
      <c r="AF21" s="115"/>
      <c r="AG21" s="115"/>
      <c r="AH21" s="127"/>
    </row>
    <row r="22" spans="1:34" x14ac:dyDescent="0.3">
      <c r="A22" s="92"/>
      <c r="B22" s="93">
        <v>15</v>
      </c>
      <c r="C22" s="94" t="s">
        <v>127</v>
      </c>
      <c r="D22" s="98">
        <v>0</v>
      </c>
      <c r="E22" s="98">
        <v>20.912245020000004</v>
      </c>
      <c r="F22" s="98">
        <v>14.73300444</v>
      </c>
      <c r="G22" s="98">
        <v>16.626000000000001</v>
      </c>
      <c r="H22" s="98">
        <v>14.047578719999999</v>
      </c>
      <c r="I22" s="98">
        <v>16.626152999999999</v>
      </c>
      <c r="J22" s="98">
        <v>15.398070960000002</v>
      </c>
      <c r="K22" s="98">
        <v>6.12</v>
      </c>
      <c r="L22" s="98">
        <v>12.24</v>
      </c>
      <c r="M22" s="98">
        <v>12.24</v>
      </c>
      <c r="N22" s="98">
        <v>0</v>
      </c>
      <c r="O22" s="98">
        <v>0</v>
      </c>
      <c r="P22" s="98">
        <v>0</v>
      </c>
      <c r="Q22" s="96">
        <v>128.94305214000002</v>
      </c>
      <c r="R22" s="123"/>
      <c r="S22" s="113"/>
      <c r="T22" s="115"/>
      <c r="U22" s="115"/>
      <c r="V22" s="115"/>
      <c r="W22" s="115"/>
      <c r="X22" s="115"/>
      <c r="Y22" s="115"/>
      <c r="Z22" s="115"/>
      <c r="AA22" s="115"/>
      <c r="AB22" s="115"/>
      <c r="AC22" s="115"/>
      <c r="AD22" s="115"/>
      <c r="AE22" s="115"/>
      <c r="AF22" s="115"/>
      <c r="AG22" s="115"/>
      <c r="AH22" s="127"/>
    </row>
    <row r="23" spans="1:34" x14ac:dyDescent="0.3">
      <c r="A23" s="99"/>
      <c r="B23" s="100"/>
      <c r="C23" s="101"/>
      <c r="D23" s="102"/>
      <c r="E23" s="102"/>
      <c r="F23" s="102"/>
      <c r="G23" s="102"/>
      <c r="H23" s="102"/>
      <c r="I23" s="102"/>
      <c r="J23" s="102"/>
      <c r="K23" s="102"/>
      <c r="L23" s="102"/>
      <c r="M23" s="102"/>
      <c r="N23" s="102"/>
      <c r="O23" s="102"/>
      <c r="P23" s="102"/>
      <c r="Q23" s="102"/>
      <c r="R23" s="107"/>
    </row>
    <row r="25" spans="1:34" x14ac:dyDescent="0.3">
      <c r="C25" s="114"/>
      <c r="D25" s="125"/>
      <c r="E25" s="125"/>
      <c r="F25" s="125"/>
      <c r="G25" s="125"/>
      <c r="H25" s="125"/>
      <c r="I25" s="125"/>
      <c r="J25" s="125"/>
      <c r="K25" s="125"/>
      <c r="L25" s="125"/>
      <c r="M25" s="125"/>
      <c r="N25" s="125"/>
      <c r="O25" s="125"/>
      <c r="P25" s="125"/>
      <c r="Q25" s="125"/>
      <c r="S25" s="113">
        <v>0</v>
      </c>
      <c r="T25" s="115"/>
      <c r="U25" s="115"/>
      <c r="V25" s="115"/>
      <c r="W25" s="115"/>
      <c r="X25" s="115"/>
      <c r="Y25" s="115"/>
      <c r="Z25" s="115"/>
      <c r="AA25" s="115"/>
      <c r="AB25" s="115"/>
      <c r="AC25" s="115"/>
      <c r="AD25" s="115"/>
      <c r="AE25" s="115"/>
    </row>
    <row r="26" spans="1:34" x14ac:dyDescent="0.3">
      <c r="C26" s="128"/>
      <c r="D26" s="125"/>
      <c r="E26" s="125"/>
      <c r="F26" s="125"/>
      <c r="G26" s="125"/>
      <c r="H26" s="125"/>
      <c r="I26" s="125"/>
      <c r="J26" s="125"/>
      <c r="K26" s="125"/>
      <c r="L26" s="125"/>
      <c r="M26" s="125"/>
      <c r="N26" s="125"/>
      <c r="O26" s="125"/>
      <c r="P26" s="125"/>
      <c r="Q26" s="125"/>
      <c r="S26" s="113">
        <v>16.320160000000001</v>
      </c>
      <c r="T26" s="115"/>
      <c r="U26" s="115"/>
      <c r="V26" s="115"/>
      <c r="W26" s="115"/>
      <c r="X26" s="115"/>
      <c r="Y26" s="115"/>
      <c r="Z26" s="115"/>
      <c r="AA26" s="115"/>
      <c r="AB26" s="115"/>
      <c r="AC26" s="115"/>
      <c r="AD26" s="115"/>
      <c r="AE26" s="115"/>
    </row>
    <row r="27" spans="1:34" x14ac:dyDescent="0.3">
      <c r="D27" s="125"/>
      <c r="E27" s="125"/>
      <c r="F27" s="125"/>
      <c r="G27" s="125"/>
      <c r="H27" s="125"/>
      <c r="I27" s="125"/>
      <c r="J27" s="125"/>
      <c r="K27" s="125"/>
      <c r="L27" s="125"/>
      <c r="M27" s="125"/>
      <c r="N27" s="125"/>
      <c r="O27" s="125"/>
      <c r="P27" s="125"/>
      <c r="Q27" s="125"/>
      <c r="S27" s="113">
        <v>0</v>
      </c>
      <c r="T27" s="115"/>
      <c r="U27" s="115"/>
      <c r="V27" s="115"/>
      <c r="W27" s="115"/>
      <c r="X27" s="115"/>
      <c r="Y27" s="115"/>
      <c r="Z27" s="115"/>
      <c r="AA27" s="115"/>
      <c r="AB27" s="115"/>
      <c r="AC27" s="115"/>
      <c r="AD27" s="115"/>
      <c r="AE27" s="115"/>
    </row>
    <row r="28" spans="1:34" x14ac:dyDescent="0.3">
      <c r="D28" s="125"/>
      <c r="E28" s="125"/>
      <c r="F28" s="125"/>
      <c r="G28" s="125"/>
      <c r="H28" s="125"/>
      <c r="I28" s="125"/>
      <c r="J28" s="125"/>
      <c r="K28" s="125"/>
      <c r="L28" s="125"/>
      <c r="M28" s="125"/>
      <c r="N28" s="125"/>
      <c r="O28" s="125"/>
      <c r="P28" s="125"/>
      <c r="Q28" s="125"/>
      <c r="S28" s="113">
        <v>4.0800400000000003</v>
      </c>
      <c r="T28" s="115"/>
      <c r="U28" s="115"/>
      <c r="V28" s="115"/>
      <c r="W28" s="115"/>
      <c r="X28" s="115"/>
      <c r="Y28" s="115"/>
      <c r="Z28" s="115"/>
      <c r="AA28" s="115"/>
      <c r="AB28" s="115"/>
      <c r="AC28" s="115"/>
      <c r="AD28" s="115"/>
      <c r="AE28" s="115"/>
    </row>
    <row r="29" spans="1:34" x14ac:dyDescent="0.3">
      <c r="D29" s="125"/>
      <c r="E29" s="125"/>
      <c r="F29" s="125"/>
      <c r="G29" s="125"/>
      <c r="H29" s="125"/>
      <c r="I29" s="125"/>
      <c r="J29" s="125"/>
      <c r="K29" s="125"/>
      <c r="L29" s="125"/>
      <c r="M29" s="125"/>
      <c r="N29" s="125"/>
      <c r="O29" s="125"/>
      <c r="P29" s="125"/>
      <c r="Q29" s="125"/>
      <c r="S29" s="113">
        <v>0</v>
      </c>
      <c r="T29" s="115"/>
      <c r="U29" s="115"/>
      <c r="V29" s="115"/>
      <c r="W29" s="115"/>
      <c r="X29" s="115"/>
      <c r="Y29" s="115"/>
      <c r="Z29" s="115"/>
      <c r="AA29" s="115"/>
      <c r="AB29" s="115"/>
      <c r="AC29" s="115"/>
      <c r="AD29" s="115"/>
      <c r="AE29" s="115"/>
    </row>
    <row r="30" spans="1:34" x14ac:dyDescent="0.3">
      <c r="D30" s="125"/>
      <c r="E30" s="125"/>
      <c r="F30" s="125"/>
      <c r="G30" s="125"/>
      <c r="H30" s="125"/>
      <c r="I30" s="125"/>
      <c r="J30" s="125"/>
      <c r="K30" s="125"/>
      <c r="L30" s="125"/>
      <c r="M30" s="125"/>
      <c r="N30" s="125"/>
      <c r="O30" s="125"/>
      <c r="P30" s="125"/>
      <c r="Q30" s="125"/>
      <c r="S30" s="113">
        <v>0</v>
      </c>
      <c r="T30" s="115"/>
      <c r="U30" s="115"/>
      <c r="V30" s="115"/>
      <c r="W30" s="115"/>
      <c r="X30" s="115"/>
      <c r="Y30" s="115"/>
      <c r="Z30" s="115"/>
      <c r="AA30" s="115"/>
      <c r="AB30" s="115"/>
      <c r="AC30" s="115"/>
      <c r="AD30" s="115"/>
      <c r="AE30" s="115"/>
    </row>
    <row r="31" spans="1:34" x14ac:dyDescent="0.3">
      <c r="D31" s="125"/>
      <c r="E31" s="125"/>
      <c r="F31" s="125"/>
      <c r="G31" s="125"/>
      <c r="H31" s="125"/>
      <c r="I31" s="125"/>
      <c r="J31" s="125"/>
      <c r="K31" s="125"/>
      <c r="L31" s="125"/>
      <c r="M31" s="125"/>
      <c r="N31" s="125"/>
      <c r="O31" s="125"/>
      <c r="P31" s="125"/>
      <c r="Q31" s="125"/>
      <c r="S31" s="113">
        <v>0</v>
      </c>
      <c r="T31" s="115"/>
      <c r="U31" s="115"/>
      <c r="V31" s="115"/>
      <c r="W31" s="115"/>
      <c r="X31" s="115"/>
      <c r="Y31" s="115"/>
      <c r="Z31" s="115"/>
      <c r="AA31" s="115"/>
      <c r="AB31" s="115"/>
      <c r="AC31" s="115"/>
      <c r="AD31" s="115"/>
      <c r="AE31" s="115"/>
    </row>
    <row r="32" spans="1:34" x14ac:dyDescent="0.3">
      <c r="D32" s="125"/>
      <c r="E32" s="125"/>
      <c r="F32" s="125"/>
      <c r="G32" s="125"/>
      <c r="H32" s="125"/>
      <c r="I32" s="125"/>
      <c r="J32" s="125"/>
      <c r="K32" s="125"/>
      <c r="L32" s="125"/>
      <c r="M32" s="125"/>
      <c r="N32" s="125"/>
      <c r="O32" s="125"/>
      <c r="P32" s="125"/>
      <c r="Q32" s="125"/>
      <c r="S32" s="113">
        <v>0</v>
      </c>
      <c r="T32" s="115"/>
      <c r="U32" s="115"/>
      <c r="V32" s="115"/>
      <c r="W32" s="115"/>
      <c r="X32" s="115"/>
      <c r="Y32" s="115"/>
      <c r="Z32" s="115"/>
      <c r="AA32" s="115"/>
      <c r="AB32" s="115"/>
      <c r="AC32" s="115"/>
      <c r="AD32" s="115"/>
      <c r="AE32" s="115"/>
    </row>
    <row r="33" spans="4:32" x14ac:dyDescent="0.3">
      <c r="D33" s="125"/>
      <c r="E33" s="125"/>
      <c r="F33" s="125"/>
      <c r="G33" s="125"/>
      <c r="H33" s="125"/>
      <c r="I33" s="125"/>
      <c r="J33" s="125"/>
      <c r="K33" s="125"/>
      <c r="L33" s="125"/>
      <c r="M33" s="125"/>
      <c r="N33" s="125"/>
      <c r="O33" s="125"/>
      <c r="P33" s="125"/>
      <c r="Q33" s="125"/>
      <c r="S33" s="113">
        <v>0</v>
      </c>
      <c r="T33" s="115"/>
      <c r="U33" s="115"/>
      <c r="V33" s="115"/>
      <c r="W33" s="115"/>
      <c r="X33" s="115"/>
      <c r="Y33" s="115"/>
      <c r="Z33" s="115"/>
      <c r="AA33" s="115"/>
      <c r="AB33" s="115"/>
      <c r="AC33" s="115"/>
      <c r="AD33" s="115"/>
      <c r="AE33" s="115"/>
    </row>
    <row r="34" spans="4:32" x14ac:dyDescent="0.3">
      <c r="D34" s="125"/>
      <c r="E34" s="125"/>
      <c r="F34" s="125"/>
      <c r="G34" s="125"/>
      <c r="H34" s="125"/>
      <c r="I34" s="125"/>
      <c r="J34" s="125"/>
      <c r="K34" s="125"/>
      <c r="L34" s="125"/>
      <c r="M34" s="125"/>
      <c r="N34" s="125"/>
      <c r="O34" s="125"/>
      <c r="P34" s="125"/>
      <c r="Q34" s="125"/>
      <c r="S34" s="113">
        <v>8.3640819999999998</v>
      </c>
      <c r="T34" s="115"/>
      <c r="U34" s="115"/>
      <c r="V34" s="115"/>
      <c r="W34" s="115"/>
      <c r="X34" s="115"/>
      <c r="Y34" s="115"/>
      <c r="Z34" s="115"/>
      <c r="AA34" s="115"/>
      <c r="AB34" s="115"/>
      <c r="AC34" s="115"/>
      <c r="AD34" s="115"/>
      <c r="AE34" s="115"/>
    </row>
    <row r="35" spans="4:32" x14ac:dyDescent="0.3">
      <c r="D35" s="125"/>
      <c r="E35" s="125"/>
      <c r="F35" s="125"/>
      <c r="G35" s="125"/>
      <c r="H35" s="125"/>
      <c r="I35" s="125"/>
      <c r="J35" s="125"/>
      <c r="K35" s="125"/>
      <c r="L35" s="125"/>
      <c r="M35" s="125"/>
      <c r="N35" s="125"/>
      <c r="O35" s="125"/>
      <c r="P35" s="125"/>
      <c r="Q35" s="125"/>
      <c r="S35" s="113">
        <v>0</v>
      </c>
      <c r="T35" s="115"/>
      <c r="U35" s="115"/>
      <c r="V35" s="115"/>
      <c r="W35" s="115"/>
      <c r="X35" s="115"/>
      <c r="Y35" s="115"/>
      <c r="Z35" s="115"/>
      <c r="AA35" s="115"/>
      <c r="AB35" s="115"/>
      <c r="AC35" s="115"/>
      <c r="AD35" s="115"/>
      <c r="AE35" s="115"/>
    </row>
    <row r="36" spans="4:32" x14ac:dyDescent="0.3">
      <c r="D36" s="125"/>
      <c r="E36" s="125"/>
      <c r="F36" s="125"/>
      <c r="G36" s="125"/>
      <c r="H36" s="125"/>
      <c r="I36" s="125"/>
      <c r="J36" s="125"/>
      <c r="K36" s="125"/>
      <c r="L36" s="125"/>
      <c r="M36" s="125"/>
      <c r="N36" s="125"/>
      <c r="O36" s="125"/>
      <c r="P36" s="125"/>
      <c r="Q36" s="125"/>
      <c r="S36" s="113">
        <v>0</v>
      </c>
      <c r="T36" s="115"/>
      <c r="U36" s="115"/>
      <c r="V36" s="115"/>
      <c r="W36" s="115"/>
      <c r="X36" s="115"/>
      <c r="Y36" s="115"/>
      <c r="Z36" s="115"/>
      <c r="AA36" s="115"/>
      <c r="AB36" s="115"/>
      <c r="AC36" s="115"/>
      <c r="AD36" s="115"/>
      <c r="AE36" s="115"/>
    </row>
    <row r="37" spans="4:32" x14ac:dyDescent="0.3">
      <c r="D37" s="125"/>
      <c r="E37" s="125"/>
      <c r="F37" s="125"/>
      <c r="G37" s="125"/>
      <c r="H37" s="125"/>
      <c r="I37" s="125"/>
      <c r="J37" s="125"/>
      <c r="K37" s="125"/>
      <c r="L37" s="125"/>
      <c r="M37" s="125"/>
      <c r="N37" s="125"/>
      <c r="O37" s="125"/>
      <c r="P37" s="125"/>
      <c r="Q37" s="125"/>
      <c r="S37" s="113">
        <v>0</v>
      </c>
      <c r="T37" s="115"/>
      <c r="U37" s="115"/>
      <c r="V37" s="115"/>
      <c r="W37" s="115"/>
      <c r="X37" s="115"/>
      <c r="Y37" s="115"/>
      <c r="Z37" s="115"/>
      <c r="AA37" s="115"/>
      <c r="AB37" s="115"/>
      <c r="AC37" s="115"/>
      <c r="AD37" s="115"/>
      <c r="AE37" s="115"/>
    </row>
    <row r="38" spans="4:32" x14ac:dyDescent="0.3">
      <c r="D38" s="125"/>
      <c r="E38" s="125"/>
      <c r="F38" s="125"/>
      <c r="G38" s="125"/>
      <c r="H38" s="125"/>
      <c r="I38" s="125"/>
      <c r="J38" s="125"/>
      <c r="K38" s="125"/>
      <c r="L38" s="125"/>
      <c r="M38" s="125"/>
      <c r="N38" s="125"/>
      <c r="O38" s="125"/>
      <c r="P38" s="125"/>
      <c r="Q38" s="125"/>
      <c r="S38" s="113">
        <v>0</v>
      </c>
      <c r="T38" s="115"/>
      <c r="U38" s="115"/>
      <c r="V38" s="115"/>
      <c r="W38" s="115"/>
      <c r="X38" s="115"/>
      <c r="Y38" s="115"/>
      <c r="Z38" s="115"/>
      <c r="AA38" s="115"/>
      <c r="AB38" s="115"/>
      <c r="AC38" s="115"/>
      <c r="AD38" s="115"/>
      <c r="AE38" s="115"/>
    </row>
    <row r="39" spans="4:32" x14ac:dyDescent="0.3">
      <c r="D39" s="125"/>
      <c r="E39" s="125"/>
      <c r="F39" s="125"/>
      <c r="G39" s="125"/>
      <c r="H39" s="125"/>
      <c r="I39" s="125"/>
      <c r="J39" s="125"/>
      <c r="K39" s="125"/>
      <c r="L39" s="125"/>
      <c r="M39" s="125"/>
      <c r="N39" s="125"/>
      <c r="O39" s="125"/>
      <c r="P39" s="125"/>
      <c r="Q39" s="125"/>
      <c r="S39" s="113">
        <v>0</v>
      </c>
      <c r="T39" s="115"/>
      <c r="U39" s="115"/>
      <c r="V39" s="115"/>
      <c r="W39" s="115"/>
      <c r="X39" s="115"/>
      <c r="Y39" s="115"/>
      <c r="Z39" s="115"/>
      <c r="AA39" s="115"/>
      <c r="AB39" s="115"/>
      <c r="AC39" s="115"/>
      <c r="AD39" s="115"/>
      <c r="AE39" s="115"/>
    </row>
    <row r="41" spans="4:32" x14ac:dyDescent="0.3">
      <c r="T41" s="115"/>
      <c r="U41" s="115"/>
      <c r="V41" s="115"/>
      <c r="W41" s="115"/>
      <c r="X41" s="115"/>
      <c r="Y41" s="115"/>
      <c r="Z41" s="115"/>
      <c r="AA41" s="115"/>
      <c r="AB41" s="115"/>
      <c r="AC41" s="115"/>
      <c r="AD41" s="115"/>
      <c r="AE41" s="115"/>
      <c r="AF41" s="115"/>
    </row>
    <row r="42" spans="4:32" x14ac:dyDescent="0.3">
      <c r="T42" s="115"/>
      <c r="U42" s="115"/>
      <c r="V42" s="115"/>
      <c r="W42" s="115"/>
      <c r="X42" s="115"/>
      <c r="Y42" s="115"/>
      <c r="Z42" s="115"/>
      <c r="AA42" s="115"/>
      <c r="AB42" s="115"/>
      <c r="AC42" s="115"/>
      <c r="AD42" s="115"/>
      <c r="AE42" s="115"/>
    </row>
    <row r="43" spans="4:32" x14ac:dyDescent="0.3">
      <c r="T43" s="115"/>
      <c r="U43" s="115"/>
      <c r="V43" s="115"/>
      <c r="W43" s="115"/>
      <c r="X43" s="115"/>
      <c r="Y43" s="115"/>
      <c r="Z43" s="115"/>
      <c r="AA43" s="115"/>
      <c r="AB43" s="115"/>
      <c r="AC43" s="115"/>
      <c r="AD43" s="115"/>
      <c r="AE43" s="115"/>
    </row>
    <row r="44" spans="4:32" x14ac:dyDescent="0.3">
      <c r="T44" s="115"/>
      <c r="U44" s="115"/>
      <c r="V44" s="115"/>
      <c r="W44" s="115"/>
      <c r="X44" s="115"/>
      <c r="Y44" s="115"/>
      <c r="Z44" s="115"/>
      <c r="AA44" s="115"/>
      <c r="AB44" s="115"/>
      <c r="AC44" s="115"/>
      <c r="AD44" s="115"/>
      <c r="AE44" s="115"/>
    </row>
    <row r="45" spans="4:32" x14ac:dyDescent="0.3">
      <c r="T45" s="115"/>
      <c r="U45" s="115"/>
      <c r="V45" s="115"/>
      <c r="W45" s="115"/>
      <c r="X45" s="115"/>
      <c r="Y45" s="115"/>
      <c r="Z45" s="115"/>
      <c r="AA45" s="115"/>
      <c r="AB45" s="115"/>
      <c r="AC45" s="115"/>
      <c r="AD45" s="115"/>
      <c r="AE45" s="115"/>
    </row>
    <row r="46" spans="4:32" x14ac:dyDescent="0.3">
      <c r="T46" s="115"/>
      <c r="U46" s="115"/>
      <c r="V46" s="115"/>
      <c r="W46" s="115"/>
      <c r="X46" s="115"/>
      <c r="Y46" s="115"/>
      <c r="Z46" s="115"/>
      <c r="AA46" s="115"/>
      <c r="AB46" s="115"/>
      <c r="AC46" s="115"/>
      <c r="AD46" s="115"/>
      <c r="AE46" s="115"/>
    </row>
    <row r="47" spans="4:32" x14ac:dyDescent="0.3">
      <c r="T47" s="115"/>
      <c r="U47" s="115"/>
      <c r="V47" s="115"/>
      <c r="W47" s="115"/>
      <c r="X47" s="115"/>
      <c r="Y47" s="115"/>
      <c r="Z47" s="115"/>
      <c r="AA47" s="115"/>
      <c r="AB47" s="115"/>
      <c r="AC47" s="115"/>
      <c r="AD47" s="115"/>
      <c r="AE47" s="115"/>
    </row>
    <row r="48" spans="4:32" x14ac:dyDescent="0.3">
      <c r="T48" s="115"/>
      <c r="U48" s="115"/>
      <c r="V48" s="115"/>
      <c r="W48" s="115"/>
      <c r="X48" s="115"/>
      <c r="Y48" s="115"/>
      <c r="Z48" s="115"/>
      <c r="AA48" s="115"/>
      <c r="AB48" s="115"/>
      <c r="AC48" s="115"/>
      <c r="AD48" s="115"/>
      <c r="AE48" s="115"/>
    </row>
    <row r="49" spans="20:31" x14ac:dyDescent="0.3">
      <c r="T49" s="115"/>
      <c r="U49" s="115"/>
      <c r="V49" s="115"/>
      <c r="W49" s="115"/>
      <c r="X49" s="115"/>
      <c r="Y49" s="115"/>
      <c r="Z49" s="115"/>
      <c r="AA49" s="115"/>
      <c r="AB49" s="115"/>
      <c r="AC49" s="115"/>
      <c r="AD49" s="115"/>
      <c r="AE49" s="115"/>
    </row>
    <row r="50" spans="20:31" x14ac:dyDescent="0.3">
      <c r="T50" s="115"/>
      <c r="U50" s="115"/>
      <c r="V50" s="115"/>
      <c r="W50" s="115"/>
      <c r="X50" s="115"/>
      <c r="Y50" s="115"/>
      <c r="Z50" s="115"/>
      <c r="AA50" s="115"/>
      <c r="AB50" s="115"/>
      <c r="AC50" s="115"/>
      <c r="AD50" s="115"/>
      <c r="AE50" s="115"/>
    </row>
    <row r="51" spans="20:31" x14ac:dyDescent="0.3">
      <c r="T51" s="115"/>
      <c r="U51" s="115"/>
      <c r="V51" s="115"/>
      <c r="W51" s="115"/>
      <c r="X51" s="115"/>
      <c r="Y51" s="115"/>
      <c r="Z51" s="115"/>
      <c r="AA51" s="115"/>
      <c r="AB51" s="115"/>
      <c r="AC51" s="115"/>
      <c r="AD51" s="115"/>
      <c r="AE51" s="115"/>
    </row>
    <row r="52" spans="20:31" x14ac:dyDescent="0.3">
      <c r="T52" s="115"/>
      <c r="U52" s="115"/>
      <c r="V52" s="115"/>
      <c r="W52" s="115"/>
      <c r="X52" s="115"/>
      <c r="Y52" s="115"/>
      <c r="Z52" s="115"/>
      <c r="AA52" s="115"/>
      <c r="AB52" s="115"/>
      <c r="AC52" s="115"/>
      <c r="AD52" s="115"/>
      <c r="AE52" s="115"/>
    </row>
    <row r="53" spans="20:31" x14ac:dyDescent="0.3">
      <c r="T53" s="115"/>
      <c r="U53" s="115"/>
      <c r="V53" s="115"/>
      <c r="W53" s="115"/>
      <c r="X53" s="115"/>
      <c r="Y53" s="115"/>
      <c r="Z53" s="115"/>
      <c r="AA53" s="115"/>
      <c r="AB53" s="115"/>
      <c r="AC53" s="115"/>
      <c r="AD53" s="115"/>
      <c r="AE53" s="115"/>
    </row>
    <row r="54" spans="20:31" x14ac:dyDescent="0.3">
      <c r="T54" s="115"/>
      <c r="U54" s="115"/>
      <c r="V54" s="115"/>
      <c r="W54" s="115"/>
      <c r="X54" s="115"/>
      <c r="Y54" s="115"/>
      <c r="Z54" s="115"/>
      <c r="AA54" s="115"/>
      <c r="AB54" s="115"/>
      <c r="AC54" s="115"/>
      <c r="AD54" s="115"/>
      <c r="AE54" s="115"/>
    </row>
    <row r="55" spans="20:31" x14ac:dyDescent="0.3">
      <c r="T55" s="115"/>
      <c r="U55" s="115"/>
      <c r="V55" s="115"/>
      <c r="W55" s="115"/>
      <c r="X55" s="115"/>
      <c r="Y55" s="115"/>
      <c r="Z55" s="115"/>
      <c r="AA55" s="115"/>
      <c r="AB55" s="115"/>
      <c r="AC55" s="115"/>
      <c r="AD55" s="115"/>
      <c r="AE55" s="115"/>
    </row>
    <row r="56" spans="20:31" x14ac:dyDescent="0.3">
      <c r="T56" s="115"/>
      <c r="U56" s="115"/>
      <c r="V56" s="115"/>
      <c r="W56" s="115"/>
      <c r="X56" s="115"/>
      <c r="Y56" s="115"/>
      <c r="Z56" s="115"/>
      <c r="AA56" s="115"/>
      <c r="AB56" s="115"/>
      <c r="AC56" s="115"/>
      <c r="AD56" s="115"/>
      <c r="AE56" s="115"/>
    </row>
  </sheetData>
  <mergeCells count="7">
    <mergeCell ref="B6:C6"/>
    <mergeCell ref="A1:Q1"/>
    <mergeCell ref="A2:Q2"/>
    <mergeCell ref="A4:A5"/>
    <mergeCell ref="B4:C5"/>
    <mergeCell ref="D4:P4"/>
    <mergeCell ref="Q4:Q5"/>
  </mergeCells>
  <pageMargins left="0.7" right="0.7" top="0.75" bottom="0.75" header="0.3" footer="0.3"/>
  <pageSetup paperSize="10000" scale="86" fitToWidth="0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51FFDC-5AD1-4055-9CD9-E2F4E7652480}">
  <sheetPr>
    <pageSetUpPr fitToPage="1"/>
  </sheetPr>
  <dimension ref="A1:AJ56"/>
  <sheetViews>
    <sheetView zoomScale="80" zoomScaleNormal="80" zoomScaleSheetLayoutView="96" workbookViewId="0">
      <selection activeCell="F27" sqref="F27"/>
    </sheetView>
  </sheetViews>
  <sheetFormatPr defaultRowHeight="14.4" x14ac:dyDescent="0.3"/>
  <cols>
    <col min="3" max="3" width="12" bestFit="1" customWidth="1"/>
    <col min="4" max="13" width="16.6640625" bestFit="1" customWidth="1"/>
    <col min="14" max="16" width="16.77734375" bestFit="1" customWidth="1"/>
    <col min="17" max="17" width="19" bestFit="1" customWidth="1"/>
    <col min="19" max="19" width="11.21875" style="109" bestFit="1" customWidth="1"/>
    <col min="20" max="31" width="11.21875" style="114" bestFit="1" customWidth="1"/>
    <col min="32" max="32" width="12.21875" style="114" bestFit="1" customWidth="1"/>
    <col min="33" max="33" width="8.88671875" style="109"/>
    <col min="34" max="34" width="9.5546875" bestFit="1" customWidth="1"/>
  </cols>
  <sheetData>
    <row r="1" spans="1:36" x14ac:dyDescent="0.3">
      <c r="A1" s="153" t="s">
        <v>137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  <c r="Q1" s="153"/>
    </row>
    <row r="2" spans="1:36" x14ac:dyDescent="0.3">
      <c r="A2" s="153" t="s">
        <v>139</v>
      </c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  <c r="P2" s="153"/>
      <c r="Q2" s="153"/>
    </row>
    <row r="3" spans="1:36" x14ac:dyDescent="0.3">
      <c r="A3" s="35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</row>
    <row r="4" spans="1:36" x14ac:dyDescent="0.3">
      <c r="A4" s="154" t="s">
        <v>18</v>
      </c>
      <c r="B4" s="156" t="s">
        <v>92</v>
      </c>
      <c r="C4" s="157"/>
      <c r="D4" s="154" t="s">
        <v>93</v>
      </c>
      <c r="E4" s="154"/>
      <c r="F4" s="154"/>
      <c r="G4" s="154"/>
      <c r="H4" s="154"/>
      <c r="I4" s="154"/>
      <c r="J4" s="154"/>
      <c r="K4" s="154"/>
      <c r="L4" s="154"/>
      <c r="M4" s="154"/>
      <c r="N4" s="154"/>
      <c r="O4" s="154"/>
      <c r="P4" s="154"/>
      <c r="Q4" s="154" t="s">
        <v>138</v>
      </c>
    </row>
    <row r="5" spans="1:36" ht="24" x14ac:dyDescent="0.3">
      <c r="A5" s="155"/>
      <c r="B5" s="158"/>
      <c r="C5" s="159"/>
      <c r="D5" s="36" t="s">
        <v>141</v>
      </c>
      <c r="E5" s="36" t="s">
        <v>147</v>
      </c>
      <c r="F5" s="36" t="s">
        <v>148</v>
      </c>
      <c r="G5" s="164" t="s">
        <v>149</v>
      </c>
      <c r="H5" s="36" t="s">
        <v>142</v>
      </c>
      <c r="I5" s="164" t="s">
        <v>150</v>
      </c>
      <c r="J5" s="164" t="s">
        <v>151</v>
      </c>
      <c r="K5" s="36" t="s">
        <v>152</v>
      </c>
      <c r="L5" s="36" t="s">
        <v>153</v>
      </c>
      <c r="M5" s="36" t="s">
        <v>154</v>
      </c>
      <c r="N5" s="164" t="s">
        <v>155</v>
      </c>
      <c r="O5" s="36" t="s">
        <v>156</v>
      </c>
      <c r="P5" s="36" t="s">
        <v>157</v>
      </c>
      <c r="Q5" s="155"/>
    </row>
    <row r="6" spans="1:36" x14ac:dyDescent="0.3">
      <c r="A6" s="37">
        <v>1</v>
      </c>
      <c r="B6" s="160">
        <v>2</v>
      </c>
      <c r="C6" s="161"/>
      <c r="D6" s="37">
        <v>3</v>
      </c>
      <c r="E6" s="38">
        <v>4</v>
      </c>
      <c r="F6" s="37">
        <v>5</v>
      </c>
      <c r="G6" s="37">
        <v>6</v>
      </c>
      <c r="H6" s="37">
        <v>7</v>
      </c>
      <c r="I6" s="37">
        <v>8</v>
      </c>
      <c r="J6" s="37">
        <v>9</v>
      </c>
      <c r="K6" s="37">
        <v>10</v>
      </c>
      <c r="L6" s="37">
        <v>11</v>
      </c>
      <c r="M6" s="37">
        <v>12</v>
      </c>
      <c r="N6" s="37">
        <v>13</v>
      </c>
      <c r="O6" s="37">
        <v>14</v>
      </c>
      <c r="P6" s="37">
        <v>15</v>
      </c>
      <c r="Q6" s="37">
        <v>16</v>
      </c>
    </row>
    <row r="7" spans="1:36" x14ac:dyDescent="0.3">
      <c r="A7" s="42"/>
      <c r="B7" s="43" t="s">
        <v>129</v>
      </c>
      <c r="C7" s="44"/>
      <c r="D7" s="87">
        <f>SUM(D8:D22)</f>
        <v>1155955432.8000002</v>
      </c>
      <c r="E7" s="87">
        <f t="shared" ref="E7:O7" si="0">SUM(E8:E22)</f>
        <v>4002184536.6000004</v>
      </c>
      <c r="F7" s="87">
        <f t="shared" si="0"/>
        <v>3293052884.4000006</v>
      </c>
      <c r="G7" s="87">
        <f t="shared" si="0"/>
        <v>4715701232.04</v>
      </c>
      <c r="H7" s="87">
        <f t="shared" si="0"/>
        <v>3564995650.5</v>
      </c>
      <c r="I7" s="87">
        <f t="shared" si="0"/>
        <v>4062509708.0999999</v>
      </c>
      <c r="J7" s="87">
        <f t="shared" si="0"/>
        <v>3875588715.6000004</v>
      </c>
      <c r="K7" s="87">
        <f t="shared" si="0"/>
        <v>2729290811.6100001</v>
      </c>
      <c r="L7" s="87">
        <f t="shared" si="0"/>
        <v>3140109129.2400002</v>
      </c>
      <c r="M7" s="87">
        <f t="shared" si="0"/>
        <v>2305239924.3299999</v>
      </c>
      <c r="N7" s="87">
        <f t="shared" si="0"/>
        <v>1422894739.8600001</v>
      </c>
      <c r="O7" s="87">
        <f t="shared" si="0"/>
        <v>1407136175.4000001</v>
      </c>
      <c r="P7" s="87">
        <f>SUM(P8:P22)</f>
        <v>1673400056.8199999</v>
      </c>
      <c r="Q7" s="111">
        <f>SUM(Q8:Q22)</f>
        <v>37348058997.300003</v>
      </c>
      <c r="R7" s="123"/>
      <c r="S7" s="124"/>
      <c r="U7" s="115"/>
      <c r="V7" s="115"/>
      <c r="W7" s="115"/>
      <c r="X7" s="115"/>
      <c r="Y7" s="115"/>
      <c r="Z7" s="115"/>
      <c r="AA7" s="115"/>
      <c r="AB7" s="115"/>
      <c r="AC7" s="115"/>
      <c r="AD7" s="115"/>
      <c r="AE7" s="115"/>
      <c r="AF7" s="115"/>
      <c r="AG7" s="115"/>
      <c r="AH7" s="115"/>
    </row>
    <row r="8" spans="1:36" x14ac:dyDescent="0.3">
      <c r="A8" s="88"/>
      <c r="B8" s="89">
        <v>1</v>
      </c>
      <c r="C8" s="90" t="s">
        <v>114</v>
      </c>
      <c r="D8" s="91">
        <f>D26*X8</f>
        <v>0</v>
      </c>
      <c r="E8" s="91">
        <f t="shared" ref="E8:P8" si="1">E26*Y8</f>
        <v>0</v>
      </c>
      <c r="F8" s="91">
        <f t="shared" si="1"/>
        <v>0</v>
      </c>
      <c r="G8" s="91">
        <f t="shared" si="1"/>
        <v>44217433.5</v>
      </c>
      <c r="H8" s="91">
        <f t="shared" si="1"/>
        <v>0</v>
      </c>
      <c r="I8" s="91">
        <f t="shared" si="1"/>
        <v>0</v>
      </c>
      <c r="J8" s="91">
        <f t="shared" si="1"/>
        <v>0</v>
      </c>
      <c r="K8" s="91">
        <f t="shared" si="1"/>
        <v>35113844.250000007</v>
      </c>
      <c r="L8" s="91">
        <f t="shared" si="1"/>
        <v>39015382.499999993</v>
      </c>
      <c r="M8" s="91">
        <f t="shared" si="1"/>
        <v>32512818.750000007</v>
      </c>
      <c r="N8" s="91">
        <f t="shared" si="1"/>
        <v>39015382.499999993</v>
      </c>
      <c r="O8" s="91">
        <f t="shared" si="1"/>
        <v>36414356.999999993</v>
      </c>
      <c r="P8" s="91">
        <f t="shared" si="1"/>
        <v>26010255.000000007</v>
      </c>
      <c r="Q8" s="112">
        <f>SUM(D8:P8)</f>
        <v>252299473.5</v>
      </c>
      <c r="R8" s="123"/>
      <c r="S8" s="113"/>
      <c r="T8" s="115"/>
      <c r="U8" s="115"/>
      <c r="V8" s="115"/>
      <c r="W8" s="115"/>
      <c r="X8" s="132">
        <v>12500</v>
      </c>
      <c r="Y8" s="132">
        <v>12500</v>
      </c>
      <c r="Z8" s="132">
        <v>12500</v>
      </c>
      <c r="AA8" s="132">
        <v>12500</v>
      </c>
      <c r="AB8" s="132">
        <v>12500</v>
      </c>
      <c r="AC8" s="132">
        <v>12500</v>
      </c>
      <c r="AD8" s="132">
        <v>12500</v>
      </c>
      <c r="AE8" s="132">
        <v>12500</v>
      </c>
      <c r="AF8" s="132">
        <v>12500</v>
      </c>
      <c r="AG8" s="132">
        <v>12500</v>
      </c>
      <c r="AH8" s="132">
        <v>12500</v>
      </c>
      <c r="AI8" s="132">
        <v>12500</v>
      </c>
      <c r="AJ8" s="132">
        <v>12500</v>
      </c>
    </row>
    <row r="9" spans="1:36" x14ac:dyDescent="0.3">
      <c r="A9" s="92"/>
      <c r="B9" s="93">
        <v>2</v>
      </c>
      <c r="C9" s="94" t="s">
        <v>115</v>
      </c>
      <c r="D9" s="91">
        <f t="shared" ref="D9:D22" si="2">D27*X9</f>
        <v>749095344.00000024</v>
      </c>
      <c r="E9" s="91">
        <f t="shared" ref="E9:E22" si="3">E27*Y9</f>
        <v>795555599.39999998</v>
      </c>
      <c r="F9" s="91">
        <f t="shared" ref="F9:F22" si="4">F27*Z9</f>
        <v>786191907.60000002</v>
      </c>
      <c r="G9" s="91">
        <f t="shared" ref="G9:G22" si="5">G27*AA9</f>
        <v>0</v>
      </c>
      <c r="H9" s="91">
        <f t="shared" ref="H9:H22" si="6">H27*AB9</f>
        <v>1015781458.5000001</v>
      </c>
      <c r="I9" s="91">
        <f t="shared" ref="I9:I22" si="7">I27*AC9</f>
        <v>1168535006.1000001</v>
      </c>
      <c r="J9" s="91">
        <f t="shared" ref="J9:J22" si="8">J27*AD9</f>
        <v>1086188248.8</v>
      </c>
      <c r="K9" s="91">
        <f t="shared" ref="K9:K22" si="9">K27*AE9</f>
        <v>318365521.19999999</v>
      </c>
      <c r="L9" s="91">
        <f t="shared" ref="L9:L22" si="10">L27*AF9</f>
        <v>313683675.30000001</v>
      </c>
      <c r="M9" s="91">
        <f t="shared" ref="M9:M22" si="11">M27*AG9</f>
        <v>0</v>
      </c>
      <c r="N9" s="91">
        <f t="shared" ref="N9:N22" si="12">N27*AH9</f>
        <v>0</v>
      </c>
      <c r="O9" s="91">
        <f t="shared" ref="O9:O22" si="13">O27*AI9</f>
        <v>459000000</v>
      </c>
      <c r="P9" s="91">
        <f t="shared" ref="P9:P22" si="14">P27*AJ9</f>
        <v>918000000</v>
      </c>
      <c r="Q9" s="112">
        <f t="shared" ref="Q9:Q22" si="15">SUM(D9:P9)</f>
        <v>7610396760.9000006</v>
      </c>
      <c r="R9" s="123"/>
      <c r="S9" s="113"/>
      <c r="T9" s="115"/>
      <c r="U9" s="115"/>
      <c r="V9" s="115"/>
      <c r="W9" s="115"/>
      <c r="X9" s="132">
        <v>45000</v>
      </c>
      <c r="Y9" s="132">
        <v>45000</v>
      </c>
      <c r="Z9" s="132">
        <v>45000</v>
      </c>
      <c r="AA9" s="132">
        <v>45000</v>
      </c>
      <c r="AB9" s="132">
        <v>45000</v>
      </c>
      <c r="AC9" s="132">
        <v>45000</v>
      </c>
      <c r="AD9" s="132">
        <v>45000</v>
      </c>
      <c r="AE9" s="132">
        <v>45000</v>
      </c>
      <c r="AF9" s="132">
        <v>45000</v>
      </c>
      <c r="AG9" s="132">
        <v>45000</v>
      </c>
      <c r="AH9" s="132">
        <v>45000</v>
      </c>
      <c r="AI9" s="132">
        <v>45000</v>
      </c>
      <c r="AJ9" s="132">
        <v>45000</v>
      </c>
    </row>
    <row r="10" spans="1:36" x14ac:dyDescent="0.3">
      <c r="A10" s="92"/>
      <c r="B10" s="93">
        <v>3</v>
      </c>
      <c r="C10" s="94" t="s">
        <v>116</v>
      </c>
      <c r="D10" s="91">
        <f t="shared" si="2"/>
        <v>153000000</v>
      </c>
      <c r="E10" s="91">
        <f t="shared" si="3"/>
        <v>91800000</v>
      </c>
      <c r="F10" s="91">
        <f t="shared" si="4"/>
        <v>0</v>
      </c>
      <c r="G10" s="91">
        <f t="shared" si="5"/>
        <v>549097783.20000005</v>
      </c>
      <c r="H10" s="91">
        <f t="shared" si="6"/>
        <v>0</v>
      </c>
      <c r="I10" s="91">
        <f t="shared" si="7"/>
        <v>0</v>
      </c>
      <c r="J10" s="91">
        <f t="shared" si="8"/>
        <v>153000000</v>
      </c>
      <c r="K10" s="91">
        <f t="shared" si="9"/>
        <v>302759368.19999999</v>
      </c>
      <c r="L10" s="91">
        <f t="shared" si="10"/>
        <v>312123060.00000006</v>
      </c>
      <c r="M10" s="91">
        <f t="shared" si="11"/>
        <v>216036918.00000003</v>
      </c>
      <c r="N10" s="91">
        <f t="shared" si="12"/>
        <v>205020000.00000003</v>
      </c>
      <c r="O10" s="91">
        <f t="shared" si="13"/>
        <v>93636917.999999985</v>
      </c>
      <c r="P10" s="91">
        <f t="shared" si="14"/>
        <v>109243070.99999999</v>
      </c>
      <c r="Q10" s="112">
        <f t="shared" si="15"/>
        <v>2185717118.4000001</v>
      </c>
      <c r="R10" s="123"/>
      <c r="S10" s="113"/>
      <c r="T10" s="115"/>
      <c r="U10" s="115"/>
      <c r="V10" s="115"/>
      <c r="W10" s="115"/>
      <c r="X10" s="132">
        <v>30000</v>
      </c>
      <c r="Y10" s="132">
        <v>30000</v>
      </c>
      <c r="Z10" s="132">
        <v>30000</v>
      </c>
      <c r="AA10" s="132">
        <v>30000</v>
      </c>
      <c r="AB10" s="132">
        <v>30000</v>
      </c>
      <c r="AC10" s="132">
        <v>30000</v>
      </c>
      <c r="AD10" s="132">
        <v>30000</v>
      </c>
      <c r="AE10" s="132">
        <v>30000</v>
      </c>
      <c r="AF10" s="132">
        <v>30000</v>
      </c>
      <c r="AG10" s="132">
        <v>30000</v>
      </c>
      <c r="AH10" s="132">
        <v>30000</v>
      </c>
      <c r="AI10" s="132">
        <v>30000</v>
      </c>
      <c r="AJ10" s="132">
        <v>30000</v>
      </c>
    </row>
    <row r="11" spans="1:36" x14ac:dyDescent="0.3">
      <c r="A11" s="92"/>
      <c r="B11" s="93">
        <v>4</v>
      </c>
      <c r="C11" s="94" t="s">
        <v>132</v>
      </c>
      <c r="D11" s="91">
        <f t="shared" si="2"/>
        <v>83232816.000000015</v>
      </c>
      <c r="E11" s="91">
        <f t="shared" si="3"/>
        <v>309883038</v>
      </c>
      <c r="F11" s="91">
        <f t="shared" si="4"/>
        <v>393195454.80000001</v>
      </c>
      <c r="G11" s="91">
        <f t="shared" si="5"/>
        <v>0</v>
      </c>
      <c r="H11" s="91">
        <f t="shared" si="6"/>
        <v>391035033.59999996</v>
      </c>
      <c r="I11" s="91">
        <f t="shared" si="7"/>
        <v>462882528</v>
      </c>
      <c r="J11" s="91">
        <f t="shared" si="8"/>
        <v>474467871.60000002</v>
      </c>
      <c r="K11" s="91">
        <f t="shared" si="9"/>
        <v>408000000</v>
      </c>
      <c r="L11" s="91">
        <f t="shared" si="10"/>
        <v>102000000</v>
      </c>
      <c r="M11" s="91">
        <f t="shared" si="11"/>
        <v>0</v>
      </c>
      <c r="N11" s="91">
        <f t="shared" si="12"/>
        <v>204000000</v>
      </c>
      <c r="O11" s="91">
        <f t="shared" si="13"/>
        <v>306000000</v>
      </c>
      <c r="P11" s="91">
        <f t="shared" si="14"/>
        <v>0</v>
      </c>
      <c r="Q11" s="112">
        <f t="shared" si="15"/>
        <v>3134696742</v>
      </c>
      <c r="R11" s="123"/>
      <c r="S11" s="113"/>
      <c r="T11" s="115"/>
      <c r="U11" s="115"/>
      <c r="V11" s="115"/>
      <c r="W11" s="115"/>
      <c r="X11" s="132">
        <v>20000</v>
      </c>
      <c r="Y11" s="132">
        <v>20000</v>
      </c>
      <c r="Z11" s="132">
        <v>20000</v>
      </c>
      <c r="AA11" s="132">
        <v>20000</v>
      </c>
      <c r="AB11" s="132">
        <v>20000</v>
      </c>
      <c r="AC11" s="132">
        <v>20000</v>
      </c>
      <c r="AD11" s="132">
        <v>20000</v>
      </c>
      <c r="AE11" s="132">
        <v>20000</v>
      </c>
      <c r="AF11" s="132">
        <v>20000</v>
      </c>
      <c r="AG11" s="132">
        <v>20000</v>
      </c>
      <c r="AH11" s="132">
        <v>20000</v>
      </c>
      <c r="AI11" s="132">
        <v>20000</v>
      </c>
      <c r="AJ11" s="132">
        <v>20000</v>
      </c>
    </row>
    <row r="12" spans="1:36" x14ac:dyDescent="0.3">
      <c r="A12" s="92"/>
      <c r="B12" s="93">
        <v>5</v>
      </c>
      <c r="C12" s="94" t="s">
        <v>117</v>
      </c>
      <c r="D12" s="91">
        <f t="shared" si="2"/>
        <v>0</v>
      </c>
      <c r="E12" s="91">
        <f t="shared" si="3"/>
        <v>0</v>
      </c>
      <c r="F12" s="91">
        <f t="shared" si="4"/>
        <v>0</v>
      </c>
      <c r="G12" s="91">
        <f t="shared" si="5"/>
        <v>287153215.19999993</v>
      </c>
      <c r="H12" s="91">
        <f t="shared" si="6"/>
        <v>0</v>
      </c>
      <c r="I12" s="91">
        <f t="shared" si="7"/>
        <v>0</v>
      </c>
      <c r="J12" s="91">
        <f t="shared" si="8"/>
        <v>0</v>
      </c>
      <c r="K12" s="91">
        <f t="shared" si="9"/>
        <v>244080232.92000002</v>
      </c>
      <c r="L12" s="91">
        <f t="shared" si="10"/>
        <v>315868536.71999997</v>
      </c>
      <c r="M12" s="91">
        <f t="shared" si="11"/>
        <v>179470759.5</v>
      </c>
      <c r="N12" s="91">
        <f t="shared" si="12"/>
        <v>583878204.23999989</v>
      </c>
      <c r="O12" s="91">
        <f t="shared" si="13"/>
        <v>95717738.400000021</v>
      </c>
      <c r="P12" s="91">
        <f t="shared" si="14"/>
        <v>59823586.500000015</v>
      </c>
      <c r="Q12" s="112">
        <f t="shared" si="15"/>
        <v>1765992273.48</v>
      </c>
      <c r="R12" s="123"/>
      <c r="S12" s="113"/>
      <c r="T12" s="115"/>
      <c r="U12" s="115"/>
      <c r="V12" s="115"/>
      <c r="W12" s="115"/>
      <c r="X12" s="132">
        <v>23000</v>
      </c>
      <c r="Y12" s="132">
        <v>23000</v>
      </c>
      <c r="Z12" s="132">
        <v>23000</v>
      </c>
      <c r="AA12" s="132">
        <v>23000</v>
      </c>
      <c r="AB12" s="132">
        <v>23000</v>
      </c>
      <c r="AC12" s="132">
        <v>23000</v>
      </c>
      <c r="AD12" s="132">
        <v>23000</v>
      </c>
      <c r="AE12" s="132">
        <v>23000</v>
      </c>
      <c r="AF12" s="132">
        <v>23000</v>
      </c>
      <c r="AG12" s="132">
        <v>23000</v>
      </c>
      <c r="AH12" s="132">
        <v>23000</v>
      </c>
      <c r="AI12" s="132">
        <v>23000</v>
      </c>
      <c r="AJ12" s="132">
        <v>23000</v>
      </c>
    </row>
    <row r="13" spans="1:36" x14ac:dyDescent="0.3">
      <c r="A13" s="92"/>
      <c r="B13" s="93">
        <v>6</v>
      </c>
      <c r="C13" s="94" t="s">
        <v>118</v>
      </c>
      <c r="D13" s="91">
        <f t="shared" si="2"/>
        <v>0</v>
      </c>
      <c r="E13" s="91">
        <f t="shared" si="3"/>
        <v>0</v>
      </c>
      <c r="F13" s="91">
        <f t="shared" si="4"/>
        <v>0</v>
      </c>
      <c r="G13" s="91">
        <f t="shared" si="5"/>
        <v>79071175.200000003</v>
      </c>
      <c r="H13" s="91">
        <f t="shared" si="6"/>
        <v>0</v>
      </c>
      <c r="I13" s="91">
        <f t="shared" si="7"/>
        <v>0</v>
      </c>
      <c r="J13" s="91">
        <f t="shared" si="8"/>
        <v>0</v>
      </c>
      <c r="K13" s="91">
        <f t="shared" si="9"/>
        <v>79071175.200000003</v>
      </c>
      <c r="L13" s="91">
        <f t="shared" si="10"/>
        <v>62424611.999999985</v>
      </c>
      <c r="M13" s="91">
        <f t="shared" si="11"/>
        <v>58262971.199999996</v>
      </c>
      <c r="N13" s="91">
        <f t="shared" si="12"/>
        <v>76990354.800000012</v>
      </c>
      <c r="O13" s="91">
        <f t="shared" si="13"/>
        <v>72828713.999999985</v>
      </c>
      <c r="P13" s="91">
        <f t="shared" si="14"/>
        <v>62424611.999999985</v>
      </c>
      <c r="Q13" s="112">
        <f t="shared" si="15"/>
        <v>491073614.39999998</v>
      </c>
      <c r="R13" s="123"/>
      <c r="S13" s="113"/>
      <c r="T13" s="115"/>
      <c r="U13" s="115"/>
      <c r="V13" s="115"/>
      <c r="W13" s="115"/>
      <c r="X13" s="132">
        <v>20000</v>
      </c>
      <c r="Y13" s="132">
        <v>20000</v>
      </c>
      <c r="Z13" s="132">
        <v>20000</v>
      </c>
      <c r="AA13" s="132">
        <v>20000</v>
      </c>
      <c r="AB13" s="132">
        <v>20000</v>
      </c>
      <c r="AC13" s="132">
        <v>20000</v>
      </c>
      <c r="AD13" s="132">
        <v>20000</v>
      </c>
      <c r="AE13" s="132">
        <v>20000</v>
      </c>
      <c r="AF13" s="132">
        <v>20000</v>
      </c>
      <c r="AG13" s="132">
        <v>20000</v>
      </c>
      <c r="AH13" s="132">
        <v>20000</v>
      </c>
      <c r="AI13" s="132">
        <v>20000</v>
      </c>
      <c r="AJ13" s="132">
        <v>20000</v>
      </c>
    </row>
    <row r="14" spans="1:36" x14ac:dyDescent="0.3">
      <c r="A14" s="92"/>
      <c r="B14" s="93">
        <v>7</v>
      </c>
      <c r="C14" s="94" t="s">
        <v>119</v>
      </c>
      <c r="D14" s="91">
        <f t="shared" si="2"/>
        <v>0</v>
      </c>
      <c r="E14" s="91">
        <f t="shared" si="3"/>
        <v>0</v>
      </c>
      <c r="F14" s="91">
        <f t="shared" si="4"/>
        <v>0</v>
      </c>
      <c r="G14" s="91">
        <f t="shared" si="5"/>
        <v>0</v>
      </c>
      <c r="H14" s="91">
        <f t="shared" si="6"/>
        <v>0</v>
      </c>
      <c r="I14" s="91">
        <f t="shared" si="7"/>
        <v>0</v>
      </c>
      <c r="J14" s="91">
        <f t="shared" si="8"/>
        <v>0</v>
      </c>
      <c r="K14" s="91">
        <f t="shared" si="9"/>
        <v>62424611.999999985</v>
      </c>
      <c r="L14" s="91">
        <f t="shared" si="10"/>
        <v>47858869.199999988</v>
      </c>
      <c r="M14" s="91">
        <f t="shared" si="11"/>
        <v>72828713.999999985</v>
      </c>
      <c r="N14" s="91">
        <f t="shared" si="12"/>
        <v>62424611.999999985</v>
      </c>
      <c r="O14" s="91">
        <f t="shared" si="13"/>
        <v>83232816.000000015</v>
      </c>
      <c r="P14" s="91">
        <f t="shared" si="14"/>
        <v>62424611.999999985</v>
      </c>
      <c r="Q14" s="112">
        <f t="shared" si="15"/>
        <v>391194235.19999993</v>
      </c>
      <c r="R14" s="123"/>
      <c r="S14" s="113"/>
      <c r="T14" s="115"/>
      <c r="U14" s="115"/>
      <c r="V14" s="115"/>
      <c r="W14" s="115"/>
      <c r="X14" s="132">
        <v>20000</v>
      </c>
      <c r="Y14" s="132">
        <v>20000</v>
      </c>
      <c r="Z14" s="132">
        <v>20000</v>
      </c>
      <c r="AA14" s="132">
        <v>20000</v>
      </c>
      <c r="AB14" s="132">
        <v>20000</v>
      </c>
      <c r="AC14" s="132">
        <v>20000</v>
      </c>
      <c r="AD14" s="132">
        <v>20000</v>
      </c>
      <c r="AE14" s="132">
        <v>20000</v>
      </c>
      <c r="AF14" s="132">
        <v>20000</v>
      </c>
      <c r="AG14" s="132">
        <v>20000</v>
      </c>
      <c r="AH14" s="132">
        <v>20000</v>
      </c>
      <c r="AI14" s="132">
        <v>20000</v>
      </c>
      <c r="AJ14" s="132">
        <v>20000</v>
      </c>
    </row>
    <row r="15" spans="1:36" x14ac:dyDescent="0.3">
      <c r="A15" s="92"/>
      <c r="B15" s="93">
        <v>8</v>
      </c>
      <c r="C15" s="97" t="s">
        <v>120</v>
      </c>
      <c r="D15" s="91">
        <f t="shared" si="2"/>
        <v>0</v>
      </c>
      <c r="E15" s="91">
        <f t="shared" si="3"/>
        <v>0</v>
      </c>
      <c r="F15" s="91">
        <f t="shared" si="4"/>
        <v>0</v>
      </c>
      <c r="G15" s="91">
        <f t="shared" si="5"/>
        <v>0</v>
      </c>
      <c r="H15" s="91">
        <f t="shared" si="6"/>
        <v>0</v>
      </c>
      <c r="I15" s="91">
        <f t="shared" si="7"/>
        <v>0</v>
      </c>
      <c r="J15" s="91">
        <f t="shared" si="8"/>
        <v>0</v>
      </c>
      <c r="K15" s="91">
        <f t="shared" si="9"/>
        <v>0</v>
      </c>
      <c r="L15" s="91">
        <f t="shared" si="10"/>
        <v>0</v>
      </c>
      <c r="M15" s="91">
        <f t="shared" si="11"/>
        <v>0</v>
      </c>
      <c r="N15" s="91">
        <f t="shared" si="12"/>
        <v>0</v>
      </c>
      <c r="O15" s="91">
        <f t="shared" si="13"/>
        <v>0</v>
      </c>
      <c r="P15" s="91">
        <f t="shared" si="14"/>
        <v>47858869.199999988</v>
      </c>
      <c r="Q15" s="112">
        <f t="shared" si="15"/>
        <v>47858869.199999988</v>
      </c>
      <c r="R15" s="123"/>
      <c r="S15" s="113"/>
      <c r="T15" s="115"/>
      <c r="U15" s="115"/>
      <c r="V15" s="115"/>
      <c r="W15" s="115"/>
      <c r="X15" s="132">
        <v>20000</v>
      </c>
      <c r="Y15" s="132">
        <v>20000</v>
      </c>
      <c r="Z15" s="132">
        <v>20000</v>
      </c>
      <c r="AA15" s="132">
        <v>20000</v>
      </c>
      <c r="AB15" s="132">
        <v>20000</v>
      </c>
      <c r="AC15" s="132">
        <v>20000</v>
      </c>
      <c r="AD15" s="132">
        <v>20000</v>
      </c>
      <c r="AE15" s="132">
        <v>20000</v>
      </c>
      <c r="AF15" s="132">
        <v>20000</v>
      </c>
      <c r="AG15" s="132">
        <v>20000</v>
      </c>
      <c r="AH15" s="132">
        <v>20000</v>
      </c>
      <c r="AI15" s="132">
        <v>20000</v>
      </c>
      <c r="AJ15" s="132">
        <v>20000</v>
      </c>
    </row>
    <row r="16" spans="1:36" x14ac:dyDescent="0.3">
      <c r="A16" s="92"/>
      <c r="B16" s="93">
        <v>9</v>
      </c>
      <c r="C16" s="94" t="s">
        <v>121</v>
      </c>
      <c r="D16" s="91">
        <f t="shared" si="2"/>
        <v>0</v>
      </c>
      <c r="E16" s="91">
        <f t="shared" si="3"/>
        <v>0</v>
      </c>
      <c r="F16" s="91">
        <f t="shared" si="4"/>
        <v>0</v>
      </c>
      <c r="G16" s="91">
        <f t="shared" si="5"/>
        <v>69915565.440000013</v>
      </c>
      <c r="H16" s="91">
        <f t="shared" si="6"/>
        <v>0</v>
      </c>
      <c r="I16" s="91">
        <f t="shared" si="7"/>
        <v>0</v>
      </c>
      <c r="J16" s="91">
        <f t="shared" si="8"/>
        <v>0</v>
      </c>
      <c r="K16" s="91">
        <f t="shared" si="9"/>
        <v>69915565.440000013</v>
      </c>
      <c r="L16" s="91">
        <f t="shared" si="10"/>
        <v>53269002.24000001</v>
      </c>
      <c r="M16" s="91">
        <f t="shared" si="11"/>
        <v>0</v>
      </c>
      <c r="N16" s="91">
        <f t="shared" si="12"/>
        <v>0</v>
      </c>
      <c r="O16" s="91">
        <f t="shared" si="13"/>
        <v>0</v>
      </c>
      <c r="P16" s="91">
        <f t="shared" si="14"/>
        <v>56598314.879999995</v>
      </c>
      <c r="Q16" s="112">
        <f t="shared" si="15"/>
        <v>249698448.00000003</v>
      </c>
      <c r="R16" s="123"/>
      <c r="S16" s="113"/>
      <c r="T16" s="115"/>
      <c r="U16" s="115"/>
      <c r="V16" s="115"/>
      <c r="W16" s="115"/>
      <c r="X16" s="132">
        <v>16000</v>
      </c>
      <c r="Y16" s="132">
        <v>16000</v>
      </c>
      <c r="Z16" s="132">
        <v>16000</v>
      </c>
      <c r="AA16" s="132">
        <v>16000</v>
      </c>
      <c r="AB16" s="132">
        <v>16000</v>
      </c>
      <c r="AC16" s="132">
        <v>16000</v>
      </c>
      <c r="AD16" s="132">
        <v>16000</v>
      </c>
      <c r="AE16" s="132">
        <v>16000</v>
      </c>
      <c r="AF16" s="132">
        <v>16000</v>
      </c>
      <c r="AG16" s="132">
        <v>16000</v>
      </c>
      <c r="AH16" s="132">
        <v>16000</v>
      </c>
      <c r="AI16" s="132">
        <v>16000</v>
      </c>
      <c r="AJ16" s="132">
        <v>16000</v>
      </c>
    </row>
    <row r="17" spans="1:36" x14ac:dyDescent="0.3">
      <c r="A17" s="92"/>
      <c r="B17" s="93">
        <v>10</v>
      </c>
      <c r="C17" s="94" t="s">
        <v>122</v>
      </c>
      <c r="D17" s="91">
        <f t="shared" si="2"/>
        <v>170627272.79999998</v>
      </c>
      <c r="E17" s="91">
        <f t="shared" si="3"/>
        <v>295476496.79999995</v>
      </c>
      <c r="F17" s="91">
        <f t="shared" si="4"/>
        <v>345704989.19999999</v>
      </c>
      <c r="G17" s="91">
        <f t="shared" si="5"/>
        <v>120687583.19999999</v>
      </c>
      <c r="H17" s="91">
        <f t="shared" si="6"/>
        <v>378629712</v>
      </c>
      <c r="I17" s="91">
        <f t="shared" si="7"/>
        <v>389033813.99999994</v>
      </c>
      <c r="J17" s="91">
        <f t="shared" si="8"/>
        <v>314164080</v>
      </c>
      <c r="K17" s="91">
        <f t="shared" si="9"/>
        <v>43697228.400000006</v>
      </c>
      <c r="L17" s="91">
        <f t="shared" si="10"/>
        <v>62424611.999999985</v>
      </c>
      <c r="M17" s="91">
        <f t="shared" si="11"/>
        <v>0</v>
      </c>
      <c r="N17" s="91">
        <f t="shared" si="12"/>
        <v>0</v>
      </c>
      <c r="O17" s="91">
        <f t="shared" si="13"/>
        <v>0</v>
      </c>
      <c r="P17" s="91">
        <f t="shared" si="14"/>
        <v>0</v>
      </c>
      <c r="Q17" s="112">
        <f t="shared" si="15"/>
        <v>2120445788.4000001</v>
      </c>
      <c r="R17" s="123"/>
      <c r="S17" s="113"/>
      <c r="T17" s="115"/>
      <c r="U17" s="115"/>
      <c r="V17" s="115"/>
      <c r="W17" s="115"/>
      <c r="X17" s="132">
        <v>20000</v>
      </c>
      <c r="Y17" s="132">
        <v>20000</v>
      </c>
      <c r="Z17" s="132">
        <v>20000</v>
      </c>
      <c r="AA17" s="132">
        <v>20000</v>
      </c>
      <c r="AB17" s="132">
        <v>20000</v>
      </c>
      <c r="AC17" s="132">
        <v>20000</v>
      </c>
      <c r="AD17" s="132">
        <v>20000</v>
      </c>
      <c r="AE17" s="132">
        <v>20000</v>
      </c>
      <c r="AF17" s="132">
        <v>20000</v>
      </c>
      <c r="AG17" s="132">
        <v>20000</v>
      </c>
      <c r="AH17" s="132">
        <v>20000</v>
      </c>
      <c r="AI17" s="132">
        <v>20000</v>
      </c>
      <c r="AJ17" s="132">
        <v>20000</v>
      </c>
    </row>
    <row r="18" spans="1:36" x14ac:dyDescent="0.3">
      <c r="A18" s="92"/>
      <c r="B18" s="93">
        <v>11</v>
      </c>
      <c r="C18" s="94" t="s">
        <v>123</v>
      </c>
      <c r="D18" s="91">
        <f t="shared" si="2"/>
        <v>0</v>
      </c>
      <c r="E18" s="91">
        <f t="shared" si="3"/>
        <v>0</v>
      </c>
      <c r="F18" s="91">
        <f t="shared" si="4"/>
        <v>0</v>
      </c>
      <c r="G18" s="91">
        <f t="shared" si="5"/>
        <v>56182150.79999999</v>
      </c>
      <c r="H18" s="91">
        <f t="shared" si="6"/>
        <v>0</v>
      </c>
      <c r="I18" s="91">
        <f t="shared" si="7"/>
        <v>0</v>
      </c>
      <c r="J18" s="91">
        <f t="shared" si="8"/>
        <v>0</v>
      </c>
      <c r="K18" s="91">
        <f t="shared" si="9"/>
        <v>0</v>
      </c>
      <c r="L18" s="91">
        <f t="shared" si="10"/>
        <v>71164057.679999992</v>
      </c>
      <c r="M18" s="91">
        <f t="shared" si="11"/>
        <v>52436674.079999991</v>
      </c>
      <c r="N18" s="91">
        <f t="shared" si="12"/>
        <v>41200243.920000002</v>
      </c>
      <c r="O18" s="91">
        <f t="shared" si="13"/>
        <v>0</v>
      </c>
      <c r="P18" s="91">
        <f t="shared" si="14"/>
        <v>63673104.239999995</v>
      </c>
      <c r="Q18" s="112">
        <f t="shared" si="15"/>
        <v>284656230.71999997</v>
      </c>
      <c r="R18" s="123"/>
      <c r="S18" s="113"/>
      <c r="T18" s="115"/>
      <c r="U18" s="115"/>
      <c r="V18" s="115"/>
      <c r="W18" s="115"/>
      <c r="X18" s="132">
        <v>18000</v>
      </c>
      <c r="Y18" s="132">
        <v>18000</v>
      </c>
      <c r="Z18" s="132">
        <v>18000</v>
      </c>
      <c r="AA18" s="132">
        <v>18000</v>
      </c>
      <c r="AB18" s="132">
        <v>18000</v>
      </c>
      <c r="AC18" s="132">
        <v>18000</v>
      </c>
      <c r="AD18" s="132">
        <v>18000</v>
      </c>
      <c r="AE18" s="132">
        <v>18000</v>
      </c>
      <c r="AF18" s="132">
        <v>18000</v>
      </c>
      <c r="AG18" s="132">
        <v>18000</v>
      </c>
      <c r="AH18" s="132">
        <v>18000</v>
      </c>
      <c r="AI18" s="132">
        <v>18000</v>
      </c>
      <c r="AJ18" s="132">
        <v>18000</v>
      </c>
    </row>
    <row r="19" spans="1:36" x14ac:dyDescent="0.3">
      <c r="A19" s="92"/>
      <c r="B19" s="93">
        <v>12</v>
      </c>
      <c r="C19" s="94" t="s">
        <v>124</v>
      </c>
      <c r="D19" s="91">
        <f t="shared" si="2"/>
        <v>0</v>
      </c>
      <c r="E19" s="91">
        <f t="shared" si="3"/>
        <v>0</v>
      </c>
      <c r="F19" s="91">
        <f t="shared" si="4"/>
        <v>0</v>
      </c>
      <c r="G19" s="91">
        <f t="shared" si="5"/>
        <v>858594817.49999988</v>
      </c>
      <c r="H19" s="91">
        <f t="shared" si="6"/>
        <v>0</v>
      </c>
      <c r="I19" s="91">
        <f t="shared" si="7"/>
        <v>0</v>
      </c>
      <c r="J19" s="91">
        <f t="shared" si="8"/>
        <v>0</v>
      </c>
      <c r="K19" s="91">
        <f t="shared" si="9"/>
        <v>0</v>
      </c>
      <c r="L19" s="91">
        <f t="shared" si="10"/>
        <v>0</v>
      </c>
      <c r="M19" s="91">
        <f t="shared" si="11"/>
        <v>0</v>
      </c>
      <c r="N19" s="91">
        <f t="shared" si="12"/>
        <v>0</v>
      </c>
      <c r="O19" s="91">
        <f t="shared" si="13"/>
        <v>0</v>
      </c>
      <c r="P19" s="91">
        <f t="shared" si="14"/>
        <v>0</v>
      </c>
      <c r="Q19" s="112">
        <f t="shared" si="15"/>
        <v>858594817.49999988</v>
      </c>
      <c r="R19" s="123"/>
      <c r="S19" s="113"/>
      <c r="T19" s="115"/>
      <c r="U19" s="115"/>
      <c r="V19" s="115"/>
      <c r="W19" s="115"/>
      <c r="X19" s="132">
        <v>35000</v>
      </c>
      <c r="Y19" s="132">
        <v>35000</v>
      </c>
      <c r="Z19" s="132">
        <v>35000</v>
      </c>
      <c r="AA19" s="132">
        <v>35000</v>
      </c>
      <c r="AB19" s="132">
        <v>35000</v>
      </c>
      <c r="AC19" s="132">
        <v>35000</v>
      </c>
      <c r="AD19" s="132">
        <v>35000</v>
      </c>
      <c r="AE19" s="132">
        <v>35000</v>
      </c>
      <c r="AF19" s="132">
        <v>35000</v>
      </c>
      <c r="AG19" s="132">
        <v>35000</v>
      </c>
      <c r="AH19" s="132">
        <v>35000</v>
      </c>
      <c r="AI19" s="132">
        <v>35000</v>
      </c>
      <c r="AJ19" s="132">
        <v>35000</v>
      </c>
    </row>
    <row r="20" spans="1:36" x14ac:dyDescent="0.3">
      <c r="A20" s="92"/>
      <c r="B20" s="93">
        <v>13</v>
      </c>
      <c r="C20" s="97" t="s">
        <v>125</v>
      </c>
      <c r="D20" s="91">
        <f t="shared" si="2"/>
        <v>0</v>
      </c>
      <c r="E20" s="91">
        <f t="shared" si="3"/>
        <v>0</v>
      </c>
      <c r="F20" s="91">
        <f t="shared" si="4"/>
        <v>0</v>
      </c>
      <c r="G20" s="91">
        <f t="shared" si="5"/>
        <v>561821508</v>
      </c>
      <c r="H20" s="91">
        <f t="shared" si="6"/>
        <v>0</v>
      </c>
      <c r="I20" s="91">
        <f t="shared" si="7"/>
        <v>0</v>
      </c>
      <c r="J20" s="91">
        <f t="shared" si="8"/>
        <v>0</v>
      </c>
      <c r="K20" s="91">
        <f t="shared" si="9"/>
        <v>332931264.00000006</v>
      </c>
      <c r="L20" s="91">
        <f t="shared" si="10"/>
        <v>216405321.60000002</v>
      </c>
      <c r="M20" s="91">
        <f t="shared" si="11"/>
        <v>149819068.80000001</v>
      </c>
      <c r="N20" s="91">
        <f t="shared" si="12"/>
        <v>116525942.39999999</v>
      </c>
      <c r="O20" s="91">
        <f t="shared" si="13"/>
        <v>166465632.00000003</v>
      </c>
      <c r="P20" s="91">
        <f t="shared" si="14"/>
        <v>166465632.00000003</v>
      </c>
      <c r="Q20" s="112">
        <f t="shared" si="15"/>
        <v>1710434368.8</v>
      </c>
      <c r="R20" s="123"/>
      <c r="S20" s="113"/>
      <c r="T20" s="115"/>
      <c r="U20" s="115"/>
      <c r="V20" s="115"/>
      <c r="W20" s="115"/>
      <c r="X20" s="132">
        <v>40000</v>
      </c>
      <c r="Y20" s="132">
        <v>40000</v>
      </c>
      <c r="Z20" s="132">
        <v>40000</v>
      </c>
      <c r="AA20" s="132">
        <v>40000</v>
      </c>
      <c r="AB20" s="132">
        <v>40000</v>
      </c>
      <c r="AC20" s="132">
        <v>40000</v>
      </c>
      <c r="AD20" s="132">
        <v>40000</v>
      </c>
      <c r="AE20" s="132">
        <v>40000</v>
      </c>
      <c r="AF20" s="132">
        <v>40000</v>
      </c>
      <c r="AG20" s="132">
        <v>40000</v>
      </c>
      <c r="AH20" s="132">
        <v>40000</v>
      </c>
      <c r="AI20" s="132">
        <v>40000</v>
      </c>
      <c r="AJ20" s="132">
        <v>40000</v>
      </c>
    </row>
    <row r="21" spans="1:36" x14ac:dyDescent="0.3">
      <c r="A21" s="92"/>
      <c r="B21" s="93">
        <v>14</v>
      </c>
      <c r="C21" s="97" t="s">
        <v>126</v>
      </c>
      <c r="D21" s="91">
        <f t="shared" si="2"/>
        <v>0</v>
      </c>
      <c r="E21" s="91">
        <f t="shared" si="3"/>
        <v>0</v>
      </c>
      <c r="F21" s="91">
        <f t="shared" si="4"/>
        <v>0</v>
      </c>
      <c r="G21" s="91">
        <f t="shared" si="5"/>
        <v>93840000</v>
      </c>
      <c r="H21" s="91">
        <f t="shared" si="6"/>
        <v>93840000</v>
      </c>
      <c r="I21" s="91">
        <f t="shared" si="7"/>
        <v>46920000</v>
      </c>
      <c r="J21" s="91">
        <f t="shared" si="8"/>
        <v>0</v>
      </c>
      <c r="K21" s="91">
        <f t="shared" si="9"/>
        <v>98532000</v>
      </c>
      <c r="L21" s="91">
        <f t="shared" si="10"/>
        <v>75072000.000000015</v>
      </c>
      <c r="M21" s="91">
        <f t="shared" si="11"/>
        <v>75072000.000000015</v>
      </c>
      <c r="N21" s="91">
        <f t="shared" si="12"/>
        <v>93840000</v>
      </c>
      <c r="O21" s="91">
        <f t="shared" si="13"/>
        <v>93840000</v>
      </c>
      <c r="P21" s="91">
        <f t="shared" si="14"/>
        <v>100878000</v>
      </c>
      <c r="Q21" s="112">
        <f t="shared" si="15"/>
        <v>771834000</v>
      </c>
      <c r="R21" s="123"/>
      <c r="S21" s="113"/>
      <c r="T21" s="115"/>
      <c r="U21" s="115"/>
      <c r="V21" s="115"/>
      <c r="W21" s="115"/>
      <c r="X21" s="132">
        <v>23000</v>
      </c>
      <c r="Y21" s="132">
        <v>23000</v>
      </c>
      <c r="Z21" s="132">
        <v>23000</v>
      </c>
      <c r="AA21" s="132">
        <v>23000</v>
      </c>
      <c r="AB21" s="132">
        <v>23000</v>
      </c>
      <c r="AC21" s="132">
        <v>23000</v>
      </c>
      <c r="AD21" s="132">
        <v>23000</v>
      </c>
      <c r="AE21" s="132">
        <v>23000</v>
      </c>
      <c r="AF21" s="132">
        <v>23000</v>
      </c>
      <c r="AG21" s="132">
        <v>23000</v>
      </c>
      <c r="AH21" s="132">
        <v>23000</v>
      </c>
      <c r="AI21" s="132">
        <v>23000</v>
      </c>
      <c r="AJ21" s="132">
        <v>23000</v>
      </c>
    </row>
    <row r="22" spans="1:36" x14ac:dyDescent="0.3">
      <c r="A22" s="92"/>
      <c r="B22" s="93">
        <v>15</v>
      </c>
      <c r="C22" s="94" t="s">
        <v>127</v>
      </c>
      <c r="D22" s="91">
        <f t="shared" si="2"/>
        <v>0</v>
      </c>
      <c r="E22" s="91">
        <f t="shared" si="3"/>
        <v>2509469402.4000001</v>
      </c>
      <c r="F22" s="91">
        <f t="shared" si="4"/>
        <v>1767960532.8000002</v>
      </c>
      <c r="G22" s="91">
        <f t="shared" si="5"/>
        <v>1995120000</v>
      </c>
      <c r="H22" s="91">
        <f t="shared" si="6"/>
        <v>1685709446.3999999</v>
      </c>
      <c r="I22" s="91">
        <f t="shared" si="7"/>
        <v>1995138359.9999998</v>
      </c>
      <c r="J22" s="91">
        <f t="shared" si="8"/>
        <v>1847768515.2000003</v>
      </c>
      <c r="K22" s="91">
        <f t="shared" si="9"/>
        <v>734400000</v>
      </c>
      <c r="L22" s="91">
        <f t="shared" si="10"/>
        <v>1468800000</v>
      </c>
      <c r="M22" s="91">
        <f t="shared" si="11"/>
        <v>1468800000</v>
      </c>
      <c r="N22" s="91">
        <f t="shared" si="12"/>
        <v>0</v>
      </c>
      <c r="O22" s="91">
        <f t="shared" si="13"/>
        <v>0</v>
      </c>
      <c r="P22" s="91">
        <f t="shared" si="14"/>
        <v>0</v>
      </c>
      <c r="Q22" s="112">
        <f t="shared" si="15"/>
        <v>15473166256.800001</v>
      </c>
      <c r="R22" s="123"/>
      <c r="S22" s="113"/>
      <c r="T22" s="115"/>
      <c r="U22" s="115"/>
      <c r="V22" s="115"/>
      <c r="W22" s="115"/>
      <c r="X22" s="132">
        <v>120000</v>
      </c>
      <c r="Y22" s="132">
        <v>120000</v>
      </c>
      <c r="Z22" s="132">
        <v>120000</v>
      </c>
      <c r="AA22" s="132">
        <v>120000</v>
      </c>
      <c r="AB22" s="132">
        <v>120000</v>
      </c>
      <c r="AC22" s="132">
        <v>120000</v>
      </c>
      <c r="AD22" s="132">
        <v>120000</v>
      </c>
      <c r="AE22" s="132">
        <v>120000</v>
      </c>
      <c r="AF22" s="132">
        <v>120000</v>
      </c>
      <c r="AG22" s="132">
        <v>120000</v>
      </c>
      <c r="AH22" s="132">
        <v>120000</v>
      </c>
      <c r="AI22" s="132">
        <v>120000</v>
      </c>
      <c r="AJ22" s="132">
        <v>120000</v>
      </c>
    </row>
    <row r="23" spans="1:36" x14ac:dyDescent="0.3">
      <c r="A23" s="99"/>
      <c r="B23" s="100"/>
      <c r="C23" s="101"/>
      <c r="D23" s="102"/>
      <c r="E23" s="102"/>
      <c r="F23" s="102"/>
      <c r="G23" s="102"/>
      <c r="H23" s="102"/>
      <c r="I23" s="102"/>
      <c r="J23" s="102"/>
      <c r="K23" s="102"/>
      <c r="L23" s="102"/>
      <c r="M23" s="102"/>
      <c r="N23" s="102"/>
      <c r="O23" s="102"/>
      <c r="P23" s="102"/>
      <c r="Q23" s="102"/>
      <c r="R23" s="107"/>
    </row>
    <row r="25" spans="1:36" x14ac:dyDescent="0.3">
      <c r="C25" s="114"/>
      <c r="D25" s="131"/>
      <c r="E25" s="131"/>
      <c r="F25" s="131"/>
      <c r="G25" s="131"/>
      <c r="H25" s="131"/>
      <c r="I25" s="131"/>
      <c r="J25" s="131"/>
      <c r="K25" s="131"/>
      <c r="L25" s="131"/>
      <c r="M25" s="131"/>
      <c r="N25" s="131"/>
      <c r="O25" s="131"/>
      <c r="P25" s="131"/>
      <c r="Q25" s="125"/>
      <c r="S25" s="113">
        <v>0</v>
      </c>
      <c r="T25" s="115"/>
      <c r="U25" s="115"/>
      <c r="V25" s="115"/>
      <c r="W25" s="115"/>
      <c r="X25" s="115"/>
      <c r="Y25" s="115"/>
      <c r="Z25" s="115"/>
      <c r="AA25" s="115"/>
      <c r="AB25" s="115"/>
      <c r="AC25" s="115"/>
      <c r="AD25" s="115"/>
      <c r="AE25" s="115"/>
    </row>
    <row r="26" spans="1:36" x14ac:dyDescent="0.3">
      <c r="C26" s="128"/>
      <c r="D26" s="131">
        <v>0</v>
      </c>
      <c r="E26" s="131">
        <v>0</v>
      </c>
      <c r="F26" s="131">
        <v>0</v>
      </c>
      <c r="G26" s="131">
        <v>3537.3946799999999</v>
      </c>
      <c r="H26" s="131">
        <v>0</v>
      </c>
      <c r="I26" s="131">
        <v>0</v>
      </c>
      <c r="J26" s="131">
        <v>0</v>
      </c>
      <c r="K26" s="131">
        <v>2809.1075400000004</v>
      </c>
      <c r="L26" s="131">
        <v>3121.2305999999994</v>
      </c>
      <c r="M26" s="131">
        <v>2601.0255000000006</v>
      </c>
      <c r="N26" s="131">
        <v>3121.2305999999994</v>
      </c>
      <c r="O26" s="131">
        <v>2913.1485599999996</v>
      </c>
      <c r="P26" s="131">
        <v>2080.8204000000005</v>
      </c>
      <c r="Q26" s="125"/>
      <c r="S26" s="115"/>
      <c r="T26" s="115"/>
      <c r="U26" s="115"/>
      <c r="V26" s="115"/>
      <c r="W26" s="115"/>
      <c r="X26" s="115"/>
      <c r="Y26" s="115"/>
      <c r="Z26" s="115"/>
      <c r="AA26" s="115"/>
      <c r="AB26" s="115"/>
      <c r="AC26" s="115"/>
      <c r="AD26" s="115"/>
      <c r="AE26" s="115"/>
      <c r="AF26" s="115"/>
      <c r="AG26" s="114"/>
      <c r="AH26" s="114"/>
    </row>
    <row r="27" spans="1:36" x14ac:dyDescent="0.3">
      <c r="D27" s="131">
        <v>16646.563200000004</v>
      </c>
      <c r="E27" s="131">
        <v>17679.013319999998</v>
      </c>
      <c r="F27" s="131">
        <v>17470.931280000001</v>
      </c>
      <c r="G27" s="131">
        <v>0</v>
      </c>
      <c r="H27" s="131">
        <v>22572.921300000002</v>
      </c>
      <c r="I27" s="131">
        <v>25967.444580000003</v>
      </c>
      <c r="J27" s="131">
        <v>24137.516639999998</v>
      </c>
      <c r="K27" s="131">
        <v>7074.7893599999998</v>
      </c>
      <c r="L27" s="131">
        <v>6970.7483400000001</v>
      </c>
      <c r="M27" s="131">
        <v>0</v>
      </c>
      <c r="N27" s="131">
        <v>0</v>
      </c>
      <c r="O27" s="131">
        <v>10200</v>
      </c>
      <c r="P27" s="131">
        <v>20400</v>
      </c>
      <c r="Q27" s="125"/>
      <c r="S27" s="115"/>
      <c r="T27" s="115"/>
      <c r="U27" s="115"/>
      <c r="V27" s="115"/>
      <c r="W27" s="115"/>
      <c r="X27" s="115"/>
      <c r="Y27" s="115"/>
      <c r="Z27" s="115"/>
      <c r="AA27" s="115"/>
      <c r="AB27" s="115"/>
      <c r="AC27" s="115"/>
      <c r="AD27" s="115"/>
      <c r="AE27" s="115"/>
      <c r="AF27" s="115"/>
      <c r="AG27" s="114"/>
      <c r="AH27" s="114"/>
    </row>
    <row r="28" spans="1:36" x14ac:dyDescent="0.3">
      <c r="D28" s="131">
        <v>5100</v>
      </c>
      <c r="E28" s="131">
        <v>3060</v>
      </c>
      <c r="F28" s="131">
        <v>0</v>
      </c>
      <c r="G28" s="131">
        <v>18303.259440000002</v>
      </c>
      <c r="H28" s="131">
        <v>0</v>
      </c>
      <c r="I28" s="131">
        <v>0</v>
      </c>
      <c r="J28" s="131">
        <v>5100</v>
      </c>
      <c r="K28" s="131">
        <v>10091.978939999999</v>
      </c>
      <c r="L28" s="131">
        <v>10404.102000000003</v>
      </c>
      <c r="M28" s="131">
        <v>7201.2306000000008</v>
      </c>
      <c r="N28" s="131">
        <v>6834.0000000000009</v>
      </c>
      <c r="O28" s="131">
        <v>3121.2305999999994</v>
      </c>
      <c r="P28" s="131">
        <v>3641.4356999999995</v>
      </c>
      <c r="Q28" s="125"/>
      <c r="S28" s="115"/>
      <c r="T28" s="115"/>
      <c r="U28" s="115"/>
      <c r="V28" s="115"/>
      <c r="W28" s="115"/>
      <c r="X28" s="115"/>
      <c r="Y28" s="115"/>
      <c r="Z28" s="115"/>
      <c r="AA28" s="115"/>
      <c r="AB28" s="115"/>
      <c r="AC28" s="115"/>
      <c r="AD28" s="115"/>
      <c r="AE28" s="115"/>
      <c r="AF28" s="115"/>
      <c r="AG28" s="114"/>
      <c r="AH28" s="114"/>
    </row>
    <row r="29" spans="1:36" x14ac:dyDescent="0.3">
      <c r="D29" s="131">
        <v>4161.640800000001</v>
      </c>
      <c r="E29" s="131">
        <v>15494.151900000001</v>
      </c>
      <c r="F29" s="131">
        <v>19659.77274</v>
      </c>
      <c r="G29" s="131">
        <v>0</v>
      </c>
      <c r="H29" s="131">
        <v>19551.751679999998</v>
      </c>
      <c r="I29" s="131">
        <v>23144.126400000001</v>
      </c>
      <c r="J29" s="131">
        <v>23723.39358</v>
      </c>
      <c r="K29" s="131">
        <v>20400</v>
      </c>
      <c r="L29" s="131">
        <v>5100</v>
      </c>
      <c r="M29" s="131">
        <v>0</v>
      </c>
      <c r="N29" s="131">
        <v>10200</v>
      </c>
      <c r="O29" s="131">
        <v>15300</v>
      </c>
      <c r="P29" s="131">
        <v>0</v>
      </c>
      <c r="Q29" s="125"/>
      <c r="S29" s="115"/>
      <c r="T29" s="115"/>
      <c r="U29" s="115"/>
      <c r="V29" s="115"/>
      <c r="W29" s="115"/>
      <c r="X29" s="115"/>
      <c r="Y29" s="115"/>
      <c r="Z29" s="115"/>
      <c r="AA29" s="115"/>
      <c r="AB29" s="115"/>
      <c r="AC29" s="115"/>
      <c r="AD29" s="115"/>
      <c r="AE29" s="115"/>
      <c r="AF29" s="115"/>
      <c r="AG29" s="114"/>
      <c r="AH29" s="114"/>
    </row>
    <row r="30" spans="1:36" x14ac:dyDescent="0.3">
      <c r="D30" s="131">
        <v>0</v>
      </c>
      <c r="E30" s="131">
        <v>0</v>
      </c>
      <c r="F30" s="131">
        <v>0</v>
      </c>
      <c r="G30" s="131">
        <v>12484.922399999998</v>
      </c>
      <c r="H30" s="131">
        <v>0</v>
      </c>
      <c r="I30" s="131">
        <v>0</v>
      </c>
      <c r="J30" s="131">
        <v>0</v>
      </c>
      <c r="K30" s="131">
        <v>10612.18404</v>
      </c>
      <c r="L30" s="131">
        <v>13733.414639999999</v>
      </c>
      <c r="M30" s="131">
        <v>7803.0765000000001</v>
      </c>
      <c r="N30" s="131">
        <v>25386.008879999998</v>
      </c>
      <c r="O30" s="131">
        <v>4161.640800000001</v>
      </c>
      <c r="P30" s="131">
        <v>2601.0255000000006</v>
      </c>
      <c r="Q30" s="125"/>
      <c r="S30" s="115"/>
      <c r="T30" s="115"/>
      <c r="U30" s="115"/>
      <c r="V30" s="115"/>
      <c r="W30" s="115"/>
      <c r="X30" s="115"/>
      <c r="Y30" s="115"/>
      <c r="Z30" s="115"/>
      <c r="AA30" s="115"/>
      <c r="AB30" s="115"/>
      <c r="AC30" s="115"/>
      <c r="AD30" s="115"/>
      <c r="AE30" s="115"/>
      <c r="AF30" s="115"/>
      <c r="AG30" s="114"/>
      <c r="AH30" s="114"/>
    </row>
    <row r="31" spans="1:36" x14ac:dyDescent="0.3">
      <c r="D31" s="131">
        <v>0</v>
      </c>
      <c r="E31" s="131">
        <v>0</v>
      </c>
      <c r="F31" s="131">
        <v>0</v>
      </c>
      <c r="G31" s="131">
        <v>3953.5587599999999</v>
      </c>
      <c r="H31" s="131">
        <v>0</v>
      </c>
      <c r="I31" s="131">
        <v>0</v>
      </c>
      <c r="J31" s="131">
        <v>0</v>
      </c>
      <c r="K31" s="131">
        <v>3953.5587599999999</v>
      </c>
      <c r="L31" s="131">
        <v>3121.2305999999994</v>
      </c>
      <c r="M31" s="131">
        <v>2913.1485599999996</v>
      </c>
      <c r="N31" s="131">
        <v>3849.5177400000007</v>
      </c>
      <c r="O31" s="131">
        <v>3641.4356999999995</v>
      </c>
      <c r="P31" s="131">
        <v>3121.2305999999994</v>
      </c>
      <c r="Q31" s="125"/>
      <c r="S31" s="115"/>
      <c r="T31" s="115"/>
      <c r="U31" s="115"/>
      <c r="V31" s="115"/>
      <c r="W31" s="115"/>
      <c r="X31" s="115"/>
      <c r="Y31" s="115"/>
      <c r="Z31" s="115"/>
      <c r="AA31" s="115"/>
      <c r="AB31" s="115"/>
      <c r="AC31" s="115"/>
      <c r="AD31" s="115"/>
      <c r="AE31" s="115"/>
      <c r="AF31" s="115"/>
      <c r="AG31" s="114"/>
      <c r="AH31" s="114"/>
    </row>
    <row r="32" spans="1:36" x14ac:dyDescent="0.3">
      <c r="D32" s="131">
        <v>0</v>
      </c>
      <c r="E32" s="131">
        <v>0</v>
      </c>
      <c r="F32" s="131">
        <v>0</v>
      </c>
      <c r="G32" s="131">
        <v>0</v>
      </c>
      <c r="H32" s="131">
        <v>0</v>
      </c>
      <c r="I32" s="131">
        <v>0</v>
      </c>
      <c r="J32" s="131">
        <v>0</v>
      </c>
      <c r="K32" s="131">
        <v>3121.2305999999994</v>
      </c>
      <c r="L32" s="131">
        <v>2392.9434599999995</v>
      </c>
      <c r="M32" s="131">
        <v>3641.4356999999995</v>
      </c>
      <c r="N32" s="131">
        <v>3121.2305999999994</v>
      </c>
      <c r="O32" s="131">
        <v>4161.640800000001</v>
      </c>
      <c r="P32" s="131">
        <v>3121.2305999999994</v>
      </c>
      <c r="Q32" s="125"/>
      <c r="S32" s="115"/>
      <c r="T32" s="115"/>
      <c r="U32" s="115"/>
      <c r="V32" s="115"/>
      <c r="W32" s="115"/>
      <c r="X32" s="115"/>
      <c r="Y32" s="115"/>
      <c r="Z32" s="115"/>
      <c r="AA32" s="115"/>
      <c r="AB32" s="115"/>
      <c r="AC32" s="115"/>
      <c r="AD32" s="115"/>
      <c r="AE32" s="115"/>
      <c r="AF32" s="115"/>
      <c r="AG32" s="114"/>
      <c r="AH32" s="114"/>
    </row>
    <row r="33" spans="4:34" x14ac:dyDescent="0.3">
      <c r="D33" s="131">
        <v>0</v>
      </c>
      <c r="E33" s="131">
        <v>0</v>
      </c>
      <c r="F33" s="131">
        <v>0</v>
      </c>
      <c r="G33" s="131">
        <v>0</v>
      </c>
      <c r="H33" s="131">
        <v>0</v>
      </c>
      <c r="I33" s="131">
        <v>0</v>
      </c>
      <c r="J33" s="131">
        <v>0</v>
      </c>
      <c r="K33" s="131">
        <v>0</v>
      </c>
      <c r="L33" s="131">
        <v>0</v>
      </c>
      <c r="M33" s="131">
        <v>0</v>
      </c>
      <c r="N33" s="131">
        <v>0</v>
      </c>
      <c r="O33" s="131">
        <v>0</v>
      </c>
      <c r="P33" s="131">
        <v>2392.9434599999995</v>
      </c>
      <c r="Q33" s="125"/>
      <c r="S33" s="115"/>
      <c r="T33" s="115"/>
      <c r="U33" s="115"/>
      <c r="V33" s="115"/>
      <c r="W33" s="115"/>
      <c r="X33" s="115"/>
      <c r="Y33" s="115"/>
      <c r="Z33" s="115"/>
      <c r="AA33" s="115"/>
      <c r="AB33" s="115"/>
      <c r="AC33" s="115"/>
      <c r="AD33" s="115"/>
      <c r="AE33" s="115"/>
      <c r="AF33" s="115"/>
      <c r="AG33" s="114"/>
      <c r="AH33" s="114"/>
    </row>
    <row r="34" spans="4:34" x14ac:dyDescent="0.3">
      <c r="D34" s="131">
        <v>0</v>
      </c>
      <c r="E34" s="131">
        <v>0</v>
      </c>
      <c r="F34" s="131">
        <v>0</v>
      </c>
      <c r="G34" s="131">
        <v>4369.7228400000004</v>
      </c>
      <c r="H34" s="131">
        <v>0</v>
      </c>
      <c r="I34" s="131">
        <v>0</v>
      </c>
      <c r="J34" s="131">
        <v>0</v>
      </c>
      <c r="K34" s="131">
        <v>4369.7228400000004</v>
      </c>
      <c r="L34" s="131">
        <v>3329.3126400000006</v>
      </c>
      <c r="M34" s="131">
        <v>0</v>
      </c>
      <c r="N34" s="131">
        <v>0</v>
      </c>
      <c r="O34" s="131">
        <v>0</v>
      </c>
      <c r="P34" s="131">
        <v>3537.3946799999999</v>
      </c>
      <c r="Q34" s="125"/>
      <c r="S34" s="115"/>
      <c r="T34" s="115"/>
      <c r="U34" s="115"/>
      <c r="V34" s="115"/>
      <c r="W34" s="115"/>
      <c r="X34" s="115"/>
      <c r="Y34" s="115"/>
      <c r="Z34" s="115"/>
      <c r="AA34" s="115"/>
      <c r="AB34" s="115"/>
      <c r="AC34" s="115"/>
      <c r="AD34" s="115"/>
      <c r="AE34" s="115"/>
      <c r="AF34" s="115"/>
      <c r="AG34" s="114"/>
      <c r="AH34" s="114"/>
    </row>
    <row r="35" spans="4:34" x14ac:dyDescent="0.3">
      <c r="D35" s="131">
        <v>8531.3636399999996</v>
      </c>
      <c r="E35" s="131">
        <v>14773.824839999997</v>
      </c>
      <c r="F35" s="131">
        <v>17285.249459999999</v>
      </c>
      <c r="G35" s="131">
        <v>6034.3791599999995</v>
      </c>
      <c r="H35" s="131">
        <v>18931.4856</v>
      </c>
      <c r="I35" s="131">
        <v>19451.690699999996</v>
      </c>
      <c r="J35" s="131">
        <v>15708.204</v>
      </c>
      <c r="K35" s="131">
        <v>2184.8614200000002</v>
      </c>
      <c r="L35" s="131">
        <v>3121.2305999999994</v>
      </c>
      <c r="M35" s="131">
        <v>0</v>
      </c>
      <c r="N35" s="131">
        <v>0</v>
      </c>
      <c r="O35" s="131">
        <v>0</v>
      </c>
      <c r="P35" s="131">
        <v>0</v>
      </c>
      <c r="Q35" s="125"/>
      <c r="S35" s="115"/>
      <c r="T35" s="115"/>
      <c r="U35" s="115"/>
      <c r="V35" s="115"/>
      <c r="W35" s="115"/>
      <c r="X35" s="115"/>
      <c r="Y35" s="115"/>
      <c r="Z35" s="115"/>
      <c r="AA35" s="115"/>
      <c r="AB35" s="115"/>
      <c r="AC35" s="115"/>
      <c r="AD35" s="115"/>
      <c r="AE35" s="115"/>
      <c r="AF35" s="115"/>
      <c r="AG35" s="114"/>
      <c r="AH35" s="114"/>
    </row>
    <row r="36" spans="4:34" x14ac:dyDescent="0.3">
      <c r="D36" s="131">
        <v>0</v>
      </c>
      <c r="E36" s="131">
        <v>0</v>
      </c>
      <c r="F36" s="131">
        <v>0</v>
      </c>
      <c r="G36" s="131">
        <v>3121.2305999999994</v>
      </c>
      <c r="H36" s="131">
        <v>0</v>
      </c>
      <c r="I36" s="131">
        <v>0</v>
      </c>
      <c r="J36" s="131">
        <v>0</v>
      </c>
      <c r="K36" s="131">
        <v>0</v>
      </c>
      <c r="L36" s="131">
        <v>3953.5587599999999</v>
      </c>
      <c r="M36" s="131">
        <v>2913.1485599999996</v>
      </c>
      <c r="N36" s="131">
        <v>2288.9024400000003</v>
      </c>
      <c r="O36" s="131">
        <v>0</v>
      </c>
      <c r="P36" s="131">
        <v>3537.3946799999999</v>
      </c>
      <c r="Q36" s="125"/>
      <c r="S36" s="115"/>
      <c r="T36" s="115"/>
      <c r="U36" s="115"/>
      <c r="V36" s="115"/>
      <c r="W36" s="115"/>
      <c r="X36" s="115"/>
      <c r="Y36" s="115"/>
      <c r="Z36" s="115"/>
      <c r="AA36" s="115"/>
      <c r="AB36" s="115"/>
      <c r="AC36" s="115"/>
      <c r="AD36" s="115"/>
      <c r="AE36" s="115"/>
      <c r="AF36" s="115"/>
      <c r="AG36" s="114"/>
      <c r="AH36" s="114"/>
    </row>
    <row r="37" spans="4:34" x14ac:dyDescent="0.3">
      <c r="D37" s="131">
        <v>0</v>
      </c>
      <c r="E37" s="131">
        <v>0</v>
      </c>
      <c r="F37" s="131">
        <v>0</v>
      </c>
      <c r="G37" s="131">
        <v>24531.280499999997</v>
      </c>
      <c r="H37" s="131">
        <v>0</v>
      </c>
      <c r="I37" s="131">
        <v>0</v>
      </c>
      <c r="J37" s="131">
        <v>0</v>
      </c>
      <c r="K37" s="131">
        <v>0</v>
      </c>
      <c r="L37" s="131">
        <v>0</v>
      </c>
      <c r="M37" s="131">
        <v>0</v>
      </c>
      <c r="N37" s="131">
        <v>0</v>
      </c>
      <c r="O37" s="131">
        <v>0</v>
      </c>
      <c r="P37" s="131">
        <v>0</v>
      </c>
      <c r="Q37" s="125"/>
      <c r="S37" s="115"/>
      <c r="T37" s="115"/>
      <c r="U37" s="115"/>
      <c r="V37" s="115"/>
      <c r="W37" s="115"/>
      <c r="X37" s="115"/>
      <c r="Y37" s="115"/>
      <c r="Z37" s="115"/>
      <c r="AA37" s="115"/>
      <c r="AB37" s="115"/>
      <c r="AC37" s="115"/>
      <c r="AD37" s="115"/>
      <c r="AE37" s="115"/>
      <c r="AF37" s="115"/>
      <c r="AG37" s="114"/>
      <c r="AH37" s="114"/>
    </row>
    <row r="38" spans="4:34" x14ac:dyDescent="0.3">
      <c r="D38" s="131">
        <v>0</v>
      </c>
      <c r="E38" s="131">
        <v>0</v>
      </c>
      <c r="F38" s="131">
        <v>0</v>
      </c>
      <c r="G38" s="131">
        <v>14045.537700000001</v>
      </c>
      <c r="H38" s="131">
        <v>0</v>
      </c>
      <c r="I38" s="131">
        <v>0</v>
      </c>
      <c r="J38" s="131">
        <v>0</v>
      </c>
      <c r="K38" s="131">
        <v>8323.2816000000021</v>
      </c>
      <c r="L38" s="131">
        <v>5410.1330400000006</v>
      </c>
      <c r="M38" s="131">
        <v>3745.4767200000001</v>
      </c>
      <c r="N38" s="131">
        <v>2913.1485599999996</v>
      </c>
      <c r="O38" s="131">
        <v>4161.640800000001</v>
      </c>
      <c r="P38" s="131">
        <v>4161.640800000001</v>
      </c>
      <c r="Q38" s="125"/>
      <c r="S38" s="115"/>
      <c r="T38" s="115"/>
      <c r="U38" s="115"/>
      <c r="V38" s="115"/>
      <c r="W38" s="115"/>
      <c r="X38" s="115"/>
      <c r="Y38" s="115"/>
      <c r="Z38" s="115"/>
      <c r="AA38" s="115"/>
      <c r="AB38" s="115"/>
      <c r="AC38" s="115"/>
      <c r="AD38" s="115"/>
      <c r="AE38" s="115"/>
      <c r="AF38" s="115"/>
      <c r="AG38" s="114"/>
      <c r="AH38" s="114"/>
    </row>
    <row r="39" spans="4:34" x14ac:dyDescent="0.3">
      <c r="D39" s="131">
        <v>0</v>
      </c>
      <c r="E39" s="131">
        <v>0</v>
      </c>
      <c r="F39" s="131">
        <v>0</v>
      </c>
      <c r="G39" s="131">
        <v>4080</v>
      </c>
      <c r="H39" s="131">
        <v>4080</v>
      </c>
      <c r="I39" s="131">
        <v>2040</v>
      </c>
      <c r="J39" s="131">
        <v>0</v>
      </c>
      <c r="K39" s="131">
        <v>4284</v>
      </c>
      <c r="L39" s="131">
        <v>3264.0000000000005</v>
      </c>
      <c r="M39" s="131">
        <v>3264.0000000000005</v>
      </c>
      <c r="N39" s="131">
        <v>4080</v>
      </c>
      <c r="O39" s="131">
        <v>4080</v>
      </c>
      <c r="P39" s="131">
        <v>4386</v>
      </c>
      <c r="Q39" s="125"/>
      <c r="S39" s="115"/>
      <c r="T39" s="115"/>
      <c r="U39" s="115"/>
      <c r="V39" s="115"/>
      <c r="W39" s="115"/>
      <c r="X39" s="115"/>
      <c r="Y39" s="115"/>
      <c r="Z39" s="115"/>
      <c r="AA39" s="115"/>
      <c r="AB39" s="115"/>
      <c r="AC39" s="115"/>
      <c r="AD39" s="115"/>
      <c r="AE39" s="115"/>
      <c r="AF39" s="115"/>
      <c r="AG39" s="114"/>
      <c r="AH39" s="114"/>
    </row>
    <row r="40" spans="4:34" x14ac:dyDescent="0.3">
      <c r="D40" s="109">
        <v>0</v>
      </c>
      <c r="E40" s="109">
        <v>20912.245020000002</v>
      </c>
      <c r="F40" s="109">
        <v>14733.004440000001</v>
      </c>
      <c r="G40" s="109">
        <v>16626</v>
      </c>
      <c r="H40" s="109">
        <v>14047.57872</v>
      </c>
      <c r="I40" s="109">
        <v>16626.152999999998</v>
      </c>
      <c r="J40" s="109">
        <v>15398.070960000003</v>
      </c>
      <c r="K40" s="109">
        <v>6120</v>
      </c>
      <c r="L40" s="109">
        <v>12240</v>
      </c>
      <c r="M40" s="109">
        <v>12240</v>
      </c>
      <c r="N40" s="109">
        <v>0</v>
      </c>
      <c r="O40" s="109">
        <v>0</v>
      </c>
      <c r="P40" s="109">
        <v>0</v>
      </c>
      <c r="S40" s="115"/>
      <c r="T40" s="115"/>
      <c r="U40" s="115"/>
      <c r="V40" s="115"/>
      <c r="W40" s="115"/>
      <c r="X40" s="115"/>
      <c r="Y40" s="115"/>
      <c r="Z40" s="115"/>
      <c r="AA40" s="115"/>
      <c r="AB40" s="115"/>
      <c r="AC40" s="115"/>
      <c r="AD40" s="115"/>
      <c r="AE40" s="115"/>
      <c r="AF40" s="115"/>
    </row>
    <row r="41" spans="4:34" x14ac:dyDescent="0.3">
      <c r="D41" s="109"/>
      <c r="E41" s="109"/>
      <c r="F41" s="109"/>
      <c r="G41" s="109"/>
      <c r="H41" s="109"/>
      <c r="I41" s="109"/>
      <c r="J41" s="109"/>
      <c r="K41" s="109"/>
      <c r="L41" s="109"/>
      <c r="M41" s="109"/>
      <c r="N41" s="109"/>
      <c r="O41" s="109"/>
      <c r="P41" s="109"/>
      <c r="T41" s="115"/>
      <c r="U41" s="115"/>
      <c r="V41" s="115"/>
      <c r="W41" s="115"/>
      <c r="X41" s="115"/>
      <c r="Y41" s="115"/>
      <c r="Z41" s="115"/>
      <c r="AA41" s="115"/>
      <c r="AB41" s="115"/>
      <c r="AC41" s="115"/>
      <c r="AD41" s="115"/>
      <c r="AE41" s="115"/>
      <c r="AF41" s="115"/>
    </row>
    <row r="42" spans="4:34" x14ac:dyDescent="0.3">
      <c r="T42" s="115"/>
      <c r="U42" s="115"/>
      <c r="V42" s="115"/>
      <c r="W42" s="115"/>
      <c r="X42" s="115"/>
      <c r="Y42" s="115"/>
      <c r="Z42" s="115"/>
      <c r="AA42" s="115"/>
      <c r="AB42" s="115"/>
      <c r="AC42" s="115"/>
      <c r="AD42" s="115"/>
      <c r="AE42" s="115"/>
    </row>
    <row r="43" spans="4:34" x14ac:dyDescent="0.3">
      <c r="T43" s="115"/>
      <c r="U43" s="115"/>
      <c r="V43" s="115"/>
      <c r="W43" s="115"/>
      <c r="X43" s="115"/>
      <c r="Y43" s="115"/>
      <c r="Z43" s="115"/>
      <c r="AA43" s="115"/>
      <c r="AB43" s="115"/>
      <c r="AC43" s="115"/>
      <c r="AD43" s="115"/>
      <c r="AE43" s="115"/>
    </row>
    <row r="44" spans="4:34" x14ac:dyDescent="0.3">
      <c r="T44" s="115"/>
      <c r="U44" s="115"/>
      <c r="V44" s="115"/>
      <c r="W44" s="115"/>
      <c r="X44" s="115"/>
      <c r="Y44" s="115"/>
      <c r="Z44" s="115"/>
      <c r="AA44" s="115"/>
      <c r="AB44" s="115"/>
      <c r="AC44" s="115"/>
      <c r="AD44" s="115"/>
      <c r="AE44" s="115"/>
    </row>
    <row r="45" spans="4:34" x14ac:dyDescent="0.3">
      <c r="T45" s="115"/>
      <c r="U45" s="115"/>
      <c r="V45" s="115"/>
      <c r="W45" s="115"/>
      <c r="X45" s="115"/>
      <c r="Y45" s="115"/>
      <c r="Z45" s="115"/>
      <c r="AA45" s="115"/>
      <c r="AB45" s="115"/>
      <c r="AC45" s="115"/>
      <c r="AD45" s="115"/>
      <c r="AE45" s="115"/>
    </row>
    <row r="46" spans="4:34" x14ac:dyDescent="0.3">
      <c r="T46" s="115"/>
      <c r="U46" s="115"/>
      <c r="V46" s="115"/>
      <c r="W46" s="115"/>
      <c r="X46" s="115"/>
      <c r="Y46" s="115"/>
      <c r="Z46" s="115"/>
      <c r="AA46" s="115"/>
      <c r="AB46" s="115"/>
      <c r="AC46" s="115"/>
      <c r="AD46" s="115"/>
      <c r="AE46" s="115"/>
    </row>
    <row r="47" spans="4:34" x14ac:dyDescent="0.3">
      <c r="T47" s="115"/>
      <c r="U47" s="115"/>
      <c r="V47" s="115"/>
      <c r="W47" s="115"/>
      <c r="X47" s="115"/>
      <c r="Y47" s="115"/>
      <c r="Z47" s="115"/>
      <c r="AA47" s="115"/>
      <c r="AB47" s="115"/>
      <c r="AC47" s="115"/>
      <c r="AD47" s="115"/>
      <c r="AE47" s="115"/>
    </row>
    <row r="48" spans="4:34" x14ac:dyDescent="0.3">
      <c r="T48" s="115"/>
      <c r="U48" s="115"/>
      <c r="V48" s="115"/>
      <c r="W48" s="115"/>
      <c r="X48" s="115"/>
      <c r="Y48" s="115"/>
      <c r="Z48" s="115"/>
      <c r="AA48" s="115"/>
      <c r="AB48" s="115"/>
      <c r="AC48" s="115"/>
      <c r="AD48" s="115"/>
      <c r="AE48" s="115"/>
    </row>
    <row r="49" spans="20:31" x14ac:dyDescent="0.3">
      <c r="T49" s="115"/>
      <c r="U49" s="115"/>
      <c r="V49" s="115"/>
      <c r="W49" s="115"/>
      <c r="X49" s="115"/>
      <c r="Y49" s="115"/>
      <c r="Z49" s="115"/>
      <c r="AA49" s="115"/>
      <c r="AB49" s="115"/>
      <c r="AC49" s="115"/>
      <c r="AD49" s="115"/>
      <c r="AE49" s="115"/>
    </row>
    <row r="50" spans="20:31" x14ac:dyDescent="0.3">
      <c r="T50" s="115"/>
      <c r="U50" s="115"/>
      <c r="V50" s="115"/>
      <c r="W50" s="115"/>
      <c r="X50" s="115"/>
      <c r="Y50" s="115"/>
      <c r="Z50" s="115"/>
      <c r="AA50" s="115"/>
      <c r="AB50" s="115"/>
      <c r="AC50" s="115"/>
      <c r="AD50" s="115"/>
      <c r="AE50" s="115"/>
    </row>
    <row r="51" spans="20:31" x14ac:dyDescent="0.3">
      <c r="T51" s="115"/>
      <c r="U51" s="115"/>
      <c r="V51" s="115"/>
      <c r="W51" s="115"/>
      <c r="X51" s="115"/>
      <c r="Y51" s="115"/>
      <c r="Z51" s="115"/>
      <c r="AA51" s="115"/>
      <c r="AB51" s="115"/>
      <c r="AC51" s="115"/>
      <c r="AD51" s="115"/>
      <c r="AE51" s="115"/>
    </row>
    <row r="52" spans="20:31" x14ac:dyDescent="0.3">
      <c r="T52" s="115"/>
      <c r="U52" s="115"/>
      <c r="V52" s="115"/>
      <c r="W52" s="115"/>
      <c r="X52" s="115"/>
      <c r="Y52" s="115"/>
      <c r="Z52" s="115"/>
      <c r="AA52" s="115"/>
      <c r="AB52" s="115"/>
      <c r="AC52" s="115"/>
      <c r="AD52" s="115"/>
      <c r="AE52" s="115"/>
    </row>
    <row r="53" spans="20:31" x14ac:dyDescent="0.3">
      <c r="T53" s="115"/>
      <c r="U53" s="115"/>
      <c r="V53" s="115"/>
      <c r="W53" s="115"/>
      <c r="X53" s="115"/>
      <c r="Y53" s="115"/>
      <c r="Z53" s="115"/>
      <c r="AA53" s="115"/>
      <c r="AB53" s="115"/>
      <c r="AC53" s="115"/>
      <c r="AD53" s="115"/>
      <c r="AE53" s="115"/>
    </row>
    <row r="54" spans="20:31" x14ac:dyDescent="0.3">
      <c r="T54" s="115"/>
      <c r="U54" s="115"/>
      <c r="V54" s="115"/>
      <c r="W54" s="115"/>
      <c r="X54" s="115"/>
      <c r="Y54" s="115"/>
      <c r="Z54" s="115"/>
      <c r="AA54" s="115"/>
      <c r="AB54" s="115"/>
      <c r="AC54" s="115"/>
      <c r="AD54" s="115"/>
      <c r="AE54" s="115"/>
    </row>
    <row r="55" spans="20:31" x14ac:dyDescent="0.3">
      <c r="T55" s="115"/>
      <c r="U55" s="115"/>
      <c r="V55" s="115"/>
      <c r="W55" s="115"/>
      <c r="X55" s="115"/>
      <c r="Y55" s="115"/>
      <c r="Z55" s="115"/>
      <c r="AA55" s="115"/>
      <c r="AB55" s="115"/>
      <c r="AC55" s="115"/>
      <c r="AD55" s="115"/>
      <c r="AE55" s="115"/>
    </row>
    <row r="56" spans="20:31" x14ac:dyDescent="0.3">
      <c r="T56" s="115"/>
      <c r="U56" s="115"/>
      <c r="V56" s="115"/>
      <c r="W56" s="115"/>
      <c r="X56" s="115"/>
      <c r="Y56" s="115"/>
      <c r="Z56" s="115"/>
      <c r="AA56" s="115"/>
      <c r="AB56" s="115"/>
      <c r="AC56" s="115"/>
      <c r="AD56" s="115"/>
      <c r="AE56" s="115"/>
    </row>
  </sheetData>
  <mergeCells count="7">
    <mergeCell ref="B6:C6"/>
    <mergeCell ref="A1:Q1"/>
    <mergeCell ref="A2:Q2"/>
    <mergeCell ref="A4:A5"/>
    <mergeCell ref="B4:C5"/>
    <mergeCell ref="D4:P4"/>
    <mergeCell ref="Q4:Q5"/>
  </mergeCells>
  <pageMargins left="0.7" right="0.7" top="0.75" bottom="0.75" header="0.3" footer="0.3"/>
  <pageSetup paperSize="10000" scale="4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RTP LAUT</vt:lpstr>
      <vt:lpstr>PRODUKSI LAUT</vt:lpstr>
      <vt:lpstr>NILAI LAUT </vt:lpstr>
      <vt:lpstr>RTP PUD</vt:lpstr>
      <vt:lpstr>JUMLAH PRODUKSI PUD  </vt:lpstr>
      <vt:lpstr>NILAI PRODUKSI PUD </vt:lpstr>
      <vt:lpstr>'JUMLAH PRODUKSI PUD  '!Print_Area</vt:lpstr>
      <vt:lpstr>'NILAI LAUT '!Print_Area</vt:lpstr>
      <vt:lpstr>'NILAI PRODUKSI PUD '!Print_Area</vt:lpstr>
      <vt:lpstr>'PRODUKSI LAUT'!Print_Area</vt:lpstr>
      <vt:lpstr>'RTP LAUT'!Print_Area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win10</dc:creator>
  <cp:lastModifiedBy>Fajar Muda Kurniawan</cp:lastModifiedBy>
  <cp:lastPrinted>2025-07-03T00:30:07Z</cp:lastPrinted>
  <dcterms:created xsi:type="dcterms:W3CDTF">2021-12-06T01:43:14Z</dcterms:created>
  <dcterms:modified xsi:type="dcterms:W3CDTF">2026-05-06T07:45:46Z</dcterms:modified>
</cp:coreProperties>
</file>